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800" yWindow="405" windowWidth="19290" windowHeight="10650" tabRatio="681"/>
  </bookViews>
  <sheets>
    <sheet name="Part 2 Model Test Instructions" sheetId="151" r:id="rId1"/>
    <sheet name="Table 2A" sheetId="152" r:id="rId2"/>
    <sheet name="Table 2B" sheetId="153" r:id="rId3"/>
    <sheet name="Table 2C" sheetId="154" r:id="rId4"/>
    <sheet name="Table 2D" sheetId="155" r:id="rId5"/>
    <sheet name="Table 2E" sheetId="156" r:id="rId6"/>
    <sheet name="Table 3A" sheetId="157" r:id="rId7"/>
    <sheet name="Table 3B" sheetId="158" r:id="rId8"/>
    <sheet name="Table 3C" sheetId="159" r:id="rId9"/>
    <sheet name="Table 3D" sheetId="160" r:id="rId10"/>
    <sheet name="Table 3E" sheetId="161" r:id="rId11"/>
    <sheet name="Table 4A" sheetId="162" r:id="rId12"/>
    <sheet name="Table 4B" sheetId="163" r:id="rId13"/>
    <sheet name="Payment Model Reform" sheetId="83" state="hidden" r:id="rId14"/>
  </sheets>
  <calcPr calcId="145621" calcMode="manual"/>
</workbook>
</file>

<file path=xl/calcChain.xml><?xml version="1.0" encoding="utf-8"?>
<calcChain xmlns="http://schemas.openxmlformats.org/spreadsheetml/2006/main">
  <c r="K11" i="83" l="1"/>
  <c r="K12" i="83" s="1"/>
  <c r="L11" i="83"/>
  <c r="L12" i="83" s="1"/>
  <c r="J11" i="83"/>
  <c r="J12" i="83" s="1"/>
  <c r="E11" i="83"/>
  <c r="E12" i="83" s="1"/>
  <c r="D11" i="83"/>
  <c r="D12" i="83" s="1"/>
  <c r="C11" i="83"/>
  <c r="C12" i="83" s="1"/>
  <c r="J23" i="83" l="1"/>
  <c r="C23" i="83"/>
  <c r="J37" i="83"/>
  <c r="C37" i="83"/>
  <c r="D23" i="83" l="1"/>
  <c r="K23" i="83"/>
  <c r="K37" i="83"/>
  <c r="D37" i="83"/>
  <c r="E23" i="83"/>
  <c r="L23" i="83"/>
  <c r="L37" i="83" l="1"/>
  <c r="E37" i="83"/>
  <c r="J44" i="83" l="1"/>
  <c r="C44" i="83"/>
  <c r="D44" i="83" l="1"/>
  <c r="K44" i="83"/>
  <c r="E44" i="83"/>
  <c r="L44" i="83"/>
  <c r="J34" i="83" l="1"/>
  <c r="C34" i="83"/>
  <c r="C21" i="83"/>
  <c r="J21" i="83"/>
  <c r="J20" i="83"/>
  <c r="C20" i="83"/>
  <c r="J35" i="83"/>
  <c r="C35" i="83"/>
  <c r="C22" i="83" l="1"/>
  <c r="C24" i="83" s="1"/>
  <c r="J22" i="83"/>
  <c r="J24" i="83" s="1"/>
  <c r="K20" i="83"/>
  <c r="D20" i="83"/>
  <c r="K35" i="83"/>
  <c r="D35" i="83"/>
  <c r="J30" i="83"/>
  <c r="C30" i="83"/>
  <c r="L21" i="83"/>
  <c r="E21" i="83"/>
  <c r="C36" i="83"/>
  <c r="C38" i="83" s="1"/>
  <c r="J36" i="83"/>
  <c r="J38" i="83" s="1"/>
  <c r="D34" i="83"/>
  <c r="K34" i="83"/>
  <c r="L35" i="83"/>
  <c r="E35" i="83"/>
  <c r="D21" i="83"/>
  <c r="K21" i="83"/>
  <c r="K36" i="83" l="1"/>
  <c r="K38" i="83" s="1"/>
  <c r="D36" i="83"/>
  <c r="D38" i="83" s="1"/>
  <c r="J42" i="83"/>
  <c r="C42" i="83"/>
  <c r="E34" i="83"/>
  <c r="E36" i="83" s="1"/>
  <c r="E38" i="83" s="1"/>
  <c r="L34" i="83"/>
  <c r="L36" i="83" s="1"/>
  <c r="L38" i="83" s="1"/>
  <c r="D30" i="83"/>
  <c r="K30" i="83"/>
  <c r="E20" i="83"/>
  <c r="E22" i="83" s="1"/>
  <c r="E24" i="83" s="1"/>
  <c r="L20" i="83"/>
  <c r="L22" i="83" s="1"/>
  <c r="L24" i="83" s="1"/>
  <c r="D22" i="83"/>
  <c r="D24" i="83" s="1"/>
  <c r="C41" i="83"/>
  <c r="J41" i="83"/>
  <c r="K22" i="83"/>
  <c r="K24" i="83" s="1"/>
  <c r="J43" i="83" l="1"/>
  <c r="J45" i="83" s="1"/>
  <c r="D42" i="83"/>
  <c r="K42" i="83"/>
  <c r="K41" i="83"/>
  <c r="D41" i="83"/>
  <c r="C43" i="83"/>
  <c r="C45" i="83" s="1"/>
  <c r="L30" i="83"/>
  <c r="E30" i="83"/>
  <c r="D43" i="83" l="1"/>
  <c r="D45" i="83" s="1"/>
  <c r="K43" i="83"/>
  <c r="K45" i="83" s="1"/>
  <c r="E41" i="83"/>
  <c r="L41" i="83"/>
  <c r="E42" i="83"/>
  <c r="L42" i="83"/>
  <c r="L43" i="83" l="1"/>
  <c r="L45" i="83" s="1"/>
  <c r="E43" i="83"/>
  <c r="E45" i="83" s="1"/>
  <c r="C28" i="83" l="1"/>
  <c r="C27" i="83"/>
  <c r="J27" i="83"/>
  <c r="J28" i="83" l="1"/>
  <c r="J29" i="83" s="1"/>
  <c r="J31" i="83" s="1"/>
  <c r="J47" i="83" s="1"/>
  <c r="D28" i="83"/>
  <c r="C29" i="83"/>
  <c r="C31" i="83" s="1"/>
  <c r="C47" i="83" s="1"/>
  <c r="K27" i="83"/>
  <c r="D27" i="83"/>
  <c r="K28" i="83" l="1"/>
  <c r="K29" i="83" s="1"/>
  <c r="K31" i="83" s="1"/>
  <c r="K47" i="83" s="1"/>
  <c r="L28" i="83"/>
  <c r="E27" i="83"/>
  <c r="L27" i="83"/>
  <c r="D29" i="83"/>
  <c r="D31" i="83" s="1"/>
  <c r="D47" i="83" s="1"/>
  <c r="E28" i="83" l="1"/>
  <c r="E29" i="83" s="1"/>
  <c r="E31" i="83" s="1"/>
  <c r="E47" i="83" s="1"/>
  <c r="L29" i="83"/>
  <c r="L31" i="83" s="1"/>
  <c r="L47" i="83" s="1"/>
  <c r="D7" i="83" l="1"/>
  <c r="D8" i="83" s="1"/>
  <c r="D14" i="83" l="1"/>
  <c r="D48" i="83"/>
  <c r="D49" i="83" s="1"/>
  <c r="C7" i="83"/>
  <c r="C8" i="83" s="1"/>
  <c r="J7" i="83"/>
  <c r="J8" i="83" s="1"/>
  <c r="J48" i="83" l="1"/>
  <c r="J49" i="83" s="1"/>
  <c r="J14" i="83"/>
  <c r="C48" i="83"/>
  <c r="C49" i="83" s="1"/>
  <c r="C14" i="83"/>
  <c r="K7" i="83"/>
  <c r="K8" i="83" s="1"/>
  <c r="K48" i="83" l="1"/>
  <c r="K49" i="83" s="1"/>
  <c r="K14" i="83"/>
  <c r="E7" i="83"/>
  <c r="E8" i="83" s="1"/>
  <c r="L7" i="83"/>
  <c r="L8" i="83" s="1"/>
  <c r="L48" i="83" l="1"/>
  <c r="L49" i="83" s="1"/>
  <c r="L14" i="83"/>
  <c r="E14" i="83"/>
  <c r="E48" i="83"/>
  <c r="E49" i="83" s="1"/>
</calcChain>
</file>

<file path=xl/sharedStrings.xml><?xml version="1.0" encoding="utf-8"?>
<sst xmlns="http://schemas.openxmlformats.org/spreadsheetml/2006/main" count="2264" uniqueCount="143">
  <si>
    <t>Laboratory Services</t>
  </si>
  <si>
    <t>Dialysis Procedures</t>
  </si>
  <si>
    <t>Skilled Nursing Facility</t>
  </si>
  <si>
    <t>Other</t>
  </si>
  <si>
    <t>Total</t>
  </si>
  <si>
    <t>Baseline</t>
  </si>
  <si>
    <t>Year 1</t>
  </si>
  <si>
    <t>Year 2</t>
  </si>
  <si>
    <t>Year 3</t>
  </si>
  <si>
    <t xml:space="preserve">Inpatient Hospital </t>
  </si>
  <si>
    <t xml:space="preserve">Professional  Primary Care </t>
  </si>
  <si>
    <t xml:space="preserve">Professional Specialty Care </t>
  </si>
  <si>
    <t>Diagnostic Imaging/X-Ray</t>
  </si>
  <si>
    <t>Medicaid/CHIP</t>
  </si>
  <si>
    <t>Dually Eligible</t>
  </si>
  <si>
    <t>DME</t>
  </si>
  <si>
    <t>Utilization</t>
  </si>
  <si>
    <t>Revenues</t>
  </si>
  <si>
    <t>Gainsharing Percentage</t>
  </si>
  <si>
    <t>Gainsharing revenue</t>
  </si>
  <si>
    <t>Total receipts</t>
  </si>
  <si>
    <t>Expenses</t>
  </si>
  <si>
    <t>Less total program costs budget (excluding research)</t>
  </si>
  <si>
    <t>Total expenses</t>
  </si>
  <si>
    <t>Net cash flow</t>
  </si>
  <si>
    <t>The favorable Year 3 result shows an increase in revenues when the reforms are fully implemented.</t>
  </si>
  <si>
    <t>Net savings to CMS - Payment Model Reform</t>
  </si>
  <si>
    <t>Medicare</t>
  </si>
  <si>
    <t>Baseline PBPM cost</t>
  </si>
  <si>
    <t>Managed PBPM cost</t>
  </si>
  <si>
    <t>Savings PBPM</t>
  </si>
  <si>
    <t>Member months</t>
  </si>
  <si>
    <t>Total Medicare savings</t>
  </si>
  <si>
    <t>Medicaid/CHP</t>
  </si>
  <si>
    <t>Total Medicaid savings</t>
  </si>
  <si>
    <t>Overall Net Savings</t>
  </si>
  <si>
    <t>This is the Net Savings to CMS if Payment Reform Model is in place.</t>
  </si>
  <si>
    <t>Other (FHP)</t>
  </si>
  <si>
    <t>Total Gross Savings</t>
  </si>
  <si>
    <t>Net cash flows to NewHealth w/ FHP in Gain Sharing</t>
  </si>
  <si>
    <t>This is the change in Revenue to NewHealth between the Award Revenues and the Payment Model Reform Structure.</t>
  </si>
  <si>
    <t>Payment Model Reform Payments to NewHealth</t>
  </si>
  <si>
    <t>ICF/MR</t>
  </si>
  <si>
    <t>Home and Community-Based Services</t>
  </si>
  <si>
    <t>TABLE 2A</t>
  </si>
  <si>
    <t>Most Recent Year Per Capita Cost And Projected Future Per Capita Cost in Final Test Year  Without the Model</t>
  </si>
  <si>
    <t xml:space="preserve">Health Care Expenditures Categories of Services  </t>
  </si>
  <si>
    <t xml:space="preserve">Medicaid/CHIP </t>
  </si>
  <si>
    <t>Private/Other</t>
  </si>
  <si>
    <t xml:space="preserve">Medicare </t>
  </si>
  <si>
    <t>Outpatient Hospital (total)</t>
  </si>
  <si>
    <t>Emergency Dept (subtotal)</t>
  </si>
  <si>
    <t>Professional  Other (e.g., PT, OT)</t>
  </si>
  <si>
    <t xml:space="preserve">Home Health </t>
  </si>
  <si>
    <t>Subtotal</t>
  </si>
  <si>
    <t>Prescription Drugs (Outpatient)</t>
  </si>
  <si>
    <t>Note:  Outpatient is total for that category.  Emergency Department is a subtotal of Outpatient Services.</t>
  </si>
  <si>
    <t>TABLE 2B</t>
  </si>
  <si>
    <t xml:space="preserve"> Annual Change in Per Capita Cost For Each Test Period Without the Model</t>
  </si>
  <si>
    <t>Health Care Expenditure Categories of Services</t>
  </si>
  <si>
    <t>PMPM Cost</t>
  </si>
  <si>
    <t>Percent Change</t>
  </si>
  <si>
    <t>Percentage Chagnge</t>
  </si>
  <si>
    <t>Test Period</t>
  </si>
  <si>
    <t>TABLE 2C</t>
  </si>
  <si>
    <t xml:space="preserve">Utilization and Average Unit Costs By Category of Service Baseline Year and Percent Change by Final Test Year Without the Model Intervention </t>
  </si>
  <si>
    <t>Categories of Services Utilization and Unit Cost</t>
  </si>
  <si>
    <t>MEDICARE</t>
  </si>
  <si>
    <t>Final Year</t>
  </si>
  <si>
    <t>Util.</t>
  </si>
  <si>
    <t>Ave. Unit Cost</t>
  </si>
  <si>
    <t>TABLE 2D</t>
  </si>
  <si>
    <t>Estimated Change in Utilization By Category of Service</t>
  </si>
  <si>
    <t>For Each Year of the Model Test Without the Model Intervention</t>
  </si>
  <si>
    <t>Categories of Services Utilization</t>
  </si>
  <si>
    <t>Table 2E</t>
  </si>
  <si>
    <t>Estimated Change in Ave Unit Cost By Category of Service</t>
  </si>
  <si>
    <t>Categories of Services Unit Cost</t>
  </si>
  <si>
    <t>Ave Unit Cost</t>
  </si>
  <si>
    <t>Percent  Change</t>
  </si>
  <si>
    <t xml:space="preserve">     Percent Change</t>
  </si>
  <si>
    <t>TABLE 3A</t>
  </si>
  <si>
    <t>Per Capita Cost And Projected Future Per Capita Cost in Final Test Year With Model Intervention</t>
  </si>
  <si>
    <t>Categories of Services</t>
  </si>
  <si>
    <t>TABLE 3B</t>
  </si>
  <si>
    <t>Annual Change in Per Capita Cost For Each Test Period With Model Intervention</t>
  </si>
  <si>
    <t xml:space="preserve">Percent Change </t>
  </si>
  <si>
    <t>Percentage Change</t>
  </si>
  <si>
    <t>TABLE 3C</t>
  </si>
  <si>
    <t xml:space="preserve">Utilization and Average Unit Costs By Category of Service Baseline Year 0 and Percent Change by Final Test Year With Model Intervention </t>
  </si>
  <si>
    <t>TABLE 3D</t>
  </si>
  <si>
    <t xml:space="preserve"> Estimated Change in Utilization By Category of Service   For Each Year of the Model Test With Model Intervention</t>
  </si>
  <si>
    <t>Table 3E</t>
  </si>
  <si>
    <t>For Each Year of the Model Test With the Model Intervention</t>
  </si>
  <si>
    <t>Table 4A</t>
  </si>
  <si>
    <t>Estimated 3 year Total Net Savings from Implementation of Model Intervention</t>
  </si>
  <si>
    <t>Coverage Expenditure Category</t>
  </si>
  <si>
    <t>Private/ Other</t>
  </si>
  <si>
    <t>Adult</t>
  </si>
  <si>
    <t>Child</t>
  </si>
  <si>
    <t>Dual Eligibles (only)</t>
  </si>
  <si>
    <t>Disable/Elderly
(without Duals)</t>
  </si>
  <si>
    <t>Individual</t>
  </si>
  <si>
    <t>Family</t>
  </si>
  <si>
    <t xml:space="preserve">Dual Eligible </t>
  </si>
  <si>
    <t xml:space="preserve">Medicare FFS  (Parts A,B, and D) </t>
  </si>
  <si>
    <t>Medicare Advantage Part C</t>
  </si>
  <si>
    <t>PMPM Savings</t>
  </si>
  <si>
    <t>Total Estimated Saving</t>
  </si>
  <si>
    <t xml:space="preserve">Table 4B </t>
  </si>
  <si>
    <t xml:space="preserve">Estimated 3rd year and 5th year Return on Investment From Model Intervention </t>
  </si>
  <si>
    <t>Disabled/Elderly
 (without Duals)</t>
  </si>
  <si>
    <t>Dual Eligibles</t>
  </si>
  <si>
    <t>Medicare FFS</t>
  </si>
  <si>
    <t>Medicare Advantage</t>
  </si>
  <si>
    <t>Est. 5th Year ROI Ratio</t>
  </si>
  <si>
    <t>NA</t>
  </si>
  <si>
    <r>
      <t xml:space="preserve"> </t>
    </r>
    <r>
      <rPr>
        <b/>
        <sz val="10"/>
        <color theme="1"/>
        <rFont val="Arial"/>
        <family val="2"/>
      </rPr>
      <t>Note: Put “NA “for any category of cost not within the scope of the model tests.</t>
    </r>
  </si>
  <si>
    <r>
      <t xml:space="preserve"> </t>
    </r>
    <r>
      <rPr>
        <b/>
        <sz val="10"/>
        <color theme="1"/>
        <rFont val="Arial"/>
        <family val="2"/>
      </rPr>
      <t>Note: Put “NA “for any coverage Expenditure Category not within the scope of the model tests.</t>
    </r>
  </si>
  <si>
    <t xml:space="preserve">Note: Put “NA “for any category of cost not within the scope of the model tests.  </t>
  </si>
  <si>
    <t>Note: Outpatient is total for that category. Emergency Department is a subtotal of Outpatient Services.</t>
  </si>
  <si>
    <t>Est. 3rd year  ROI  Ratio</t>
  </si>
  <si>
    <t xml:space="preserve">Est. 3 yr. Total Net Savings </t>
  </si>
  <si>
    <t>Facility</t>
  </si>
  <si>
    <t>Professional</t>
  </si>
  <si>
    <t>Lab/Rad</t>
  </si>
  <si>
    <t>Pharmacy</t>
  </si>
  <si>
    <t>PMPM Cost Year 0</t>
  </si>
  <si>
    <t>Estimated PMPM Cost in Final Year</t>
  </si>
  <si>
    <t>THIS TAB HAS NOT YET BEEN UPDATED</t>
  </si>
  <si>
    <r>
      <t xml:space="preserve"> </t>
    </r>
    <r>
      <rPr>
        <b/>
        <sz val="10"/>
        <color theme="1"/>
        <rFont val="Arial"/>
        <family val="2"/>
      </rPr>
      <t>Note: Put “NA “for any category of cost not within the scope of the model tests</t>
    </r>
  </si>
  <si>
    <t>Dual Eligible</t>
  </si>
  <si>
    <t>Assumed Grant Amount</t>
  </si>
  <si>
    <t>Savings</t>
  </si>
  <si>
    <t>ROI</t>
  </si>
  <si>
    <t>Year 5</t>
  </si>
  <si>
    <t>Baseline (Year 0)</t>
  </si>
  <si>
    <t>Total Population</t>
  </si>
  <si>
    <t xml:space="preserve">Child </t>
  </si>
  <si>
    <t>Dual Eligibles (Only)</t>
  </si>
  <si>
    <t>Disabled/Elderly  (Without Duals)</t>
  </si>
  <si>
    <t>Fee for Service/Non-Duals (Parts A and B)</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</si>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</sst>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_);\(&quot;$&quot;#,##0\)"/>
    <numFmt numFmtId="7" formatCode="&quot;$&quot;#,##0.00_);\(&quot;$&quot;#,##0.00\)"/>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_(* #,##0.0_);_(* \(#,##0.0\);_(* &quot;-&quot;?_);_(@_)"/>
    <numFmt numFmtId="167" formatCode="0.0%"/>
    <numFmt numFmtId="168" formatCode="0.00000%"/>
    <numFmt numFmtId="169" formatCode="#,##0,_);\(#,##0,\)"/>
    <numFmt numFmtId="170" formatCode="#.0000;[Red]\-#.0000;"/>
    <numFmt numFmtId="171" formatCode="0."/>
    <numFmt numFmtId="172" formatCode="\ \ \ @"/>
    <numFmt numFmtId="173" formatCode="\ \ \ \ \ \ @"/>
  </numFmts>
  <fonts count="4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b/>
      <sz val="10"/>
      <color theme="0"/>
      <name val="Arial"/>
      <family val="2"/>
    </font>
    <font>
      <b/>
      <sz val="10"/>
      <color theme="1"/>
      <name val="Arial"/>
      <family val="2"/>
    </font>
    <font>
      <b/>
      <sz val="16"/>
      <color theme="1"/>
      <name val="Arial"/>
      <family val="2"/>
    </font>
    <font>
      <sz val="10"/>
      <name val="Arial"/>
      <family val="2"/>
    </font>
    <font>
      <sz val="10"/>
      <color theme="0" tint="-0.14999847407452621"/>
      <name val="Arial"/>
      <family val="2"/>
    </font>
    <font>
      <u/>
      <sz val="11"/>
      <color theme="10"/>
      <name val="Calibri"/>
      <family val="2"/>
      <scheme val="minor"/>
    </font>
    <font>
      <u/>
      <sz val="10"/>
      <color theme="10"/>
      <name val="Arial"/>
      <family val="2"/>
    </font>
    <font>
      <b/>
      <sz val="10"/>
      <name val="Arial"/>
      <family val="2"/>
    </font>
    <font>
      <sz val="12"/>
      <name val="Arial"/>
      <family val="2"/>
    </font>
    <font>
      <b/>
      <sz val="10"/>
      <color rgb="FF0070C0"/>
      <name val="Arial"/>
      <family val="2"/>
    </font>
    <font>
      <sz val="10"/>
      <name val="Times New Roman"/>
      <family val="1"/>
    </font>
    <font>
      <sz val="11"/>
      <color indexed="8"/>
      <name val="Calibri"/>
      <family val="2"/>
    </font>
    <font>
      <sz val="10"/>
      <name val="CG Times"/>
      <family val="1"/>
    </font>
    <font>
      <sz val="10"/>
      <name val="MS Sans Serif"/>
      <family val="2"/>
    </font>
    <font>
      <sz val="10"/>
      <name val="Univers (W1)"/>
    </font>
    <font>
      <sz val="12"/>
      <name val="Times New Roman"/>
      <family val="1"/>
    </font>
    <font>
      <sz val="8"/>
      <name val="Arial Narrow"/>
      <family val="2"/>
    </font>
    <font>
      <sz val="8"/>
      <color indexed="12"/>
      <name val="Arial"/>
      <family val="2"/>
    </font>
    <font>
      <i/>
      <sz val="10"/>
      <name val="Times New Roman"/>
      <family val="1"/>
    </font>
    <font>
      <sz val="12"/>
      <name val="Helv"/>
    </font>
    <font>
      <sz val="8"/>
      <name val="Arial"/>
      <family val="2"/>
    </font>
    <font>
      <sz val="10"/>
      <color theme="1"/>
      <name val="Times New Roman"/>
      <family val="1"/>
    </font>
    <font>
      <sz val="10"/>
      <color indexed="8"/>
      <name val="Arial"/>
      <family val="2"/>
    </font>
    <font>
      <b/>
      <u/>
      <sz val="10"/>
      <color indexed="8"/>
      <name val="Arial"/>
      <family val="2"/>
    </font>
    <font>
      <u/>
      <sz val="10"/>
      <color indexed="8"/>
      <name val="Arial"/>
      <family val="2"/>
    </font>
    <font>
      <b/>
      <sz val="10"/>
      <color indexed="8"/>
      <name val="Arial"/>
      <family val="2"/>
    </font>
    <font>
      <i/>
      <u/>
      <sz val="10"/>
      <name val="Times New Roman"/>
      <family val="1"/>
    </font>
    <font>
      <u/>
      <sz val="10"/>
      <name val="Arial"/>
      <family val="2"/>
    </font>
    <font>
      <sz val="12"/>
      <color theme="1"/>
      <name val="Calibri"/>
      <family val="2"/>
      <scheme val="minor"/>
    </font>
    <font>
      <b/>
      <sz val="14"/>
      <color theme="1"/>
      <name val="Arial"/>
      <family val="2"/>
    </font>
    <font>
      <sz val="12"/>
      <color theme="1"/>
      <name val="Arial"/>
      <family val="2"/>
    </font>
    <font>
      <b/>
      <sz val="11"/>
      <color theme="1"/>
      <name val="Arial"/>
      <family val="2"/>
    </font>
    <font>
      <sz val="14"/>
      <color theme="1"/>
      <name val="Arial"/>
      <family val="2"/>
    </font>
    <font>
      <sz val="10"/>
      <color rgb="FFFF0000"/>
      <name val="Arial"/>
      <family val="2"/>
    </font>
    <font>
      <sz val="12"/>
      <color rgb="FFFF0000"/>
      <name val="Calibri"/>
      <family val="2"/>
      <scheme val="minor"/>
    </font>
    <font>
      <i/>
      <sz val="11"/>
      <color theme="1"/>
      <name val="Calibri"/>
      <family val="2"/>
      <scheme val="minor"/>
    </font>
  </fonts>
  <fills count="7">
    <fill>
      <patternFill patternType="none"/>
    </fill>
    <fill>
      <patternFill patternType="gray125"/>
    </fill>
    <fill>
      <patternFill patternType="solid">
        <fgColor rgb="FF004877"/>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22"/>
      </patternFill>
    </fill>
    <fill>
      <patternFill patternType="solid">
        <fgColor theme="3"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style="thin">
        <color auto="1"/>
      </top>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39">
    <xf numFmtId="0" fontId="0" fillId="0" borderId="0"/>
    <xf numFmtId="43" fontId="12"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0" fontId="21" fillId="0" borderId="0"/>
    <xf numFmtId="0" fontId="10" fillId="0" borderId="0"/>
    <xf numFmtId="0" fontId="9" fillId="0" borderId="0"/>
    <xf numFmtId="0" fontId="12" fillId="0" borderId="0"/>
    <xf numFmtId="0" fontId="19" fillId="0" borderId="0" applyNumberFormat="0" applyFill="0" applyBorder="0" applyAlignment="0" applyProtection="0"/>
    <xf numFmtId="44" fontId="9" fillId="0" borderId="0" applyFont="0" applyFill="0" applyBorder="0" applyAlignment="0" applyProtection="0"/>
    <xf numFmtId="0" fontId="16" fillId="0" borderId="0"/>
    <xf numFmtId="0" fontId="23" fillId="0" borderId="3">
      <alignment horizontal="centerContinuous"/>
    </xf>
    <xf numFmtId="0" fontId="23" fillId="0" borderId="3">
      <alignment horizontal="centerContinuous"/>
    </xf>
    <xf numFmtId="166" fontId="16" fillId="0" borderId="0" applyFont="0" applyFill="0" applyBorder="0" applyAlignment="0" applyProtection="0"/>
    <xf numFmtId="169" fontId="16"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9" fillId="0" borderId="0" applyFont="0" applyFill="0" applyBorder="0" applyAlignment="0" applyProtection="0"/>
    <xf numFmtId="43" fontId="1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5" fillId="0" borderId="0" applyFont="0" applyFill="0" applyBorder="0" applyAlignment="0" applyProtection="0"/>
    <xf numFmtId="43" fontId="26" fillId="0" borderId="0" applyFont="0" applyFill="0" applyBorder="0" applyAlignment="0" applyProtection="0"/>
    <xf numFmtId="43" fontId="2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0" fontId="26"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16"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5"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3" fontId="28" fillId="0" borderId="0" applyFont="0" applyFill="0" applyBorder="0" applyAlignment="0" applyProtection="0"/>
    <xf numFmtId="7" fontId="25" fillId="0" borderId="0"/>
    <xf numFmtId="44" fontId="16" fillId="0" borderId="0" applyFont="0" applyFill="0" applyBorder="0" applyAlignment="0" applyProtection="0"/>
    <xf numFmtId="44" fontId="9"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6"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5" fontId="28" fillId="0" borderId="0" applyFont="0" applyFill="0" applyBorder="0" applyAlignment="0" applyProtection="0"/>
    <xf numFmtId="0" fontId="28" fillId="0" borderId="0" applyFont="0" applyFill="0" applyBorder="0" applyAlignment="0" applyProtection="0"/>
    <xf numFmtId="38" fontId="29" fillId="0" borderId="0"/>
    <xf numFmtId="5" fontId="30" fillId="0" borderId="7" applyFont="0" applyBorder="0"/>
    <xf numFmtId="170" fontId="16" fillId="0" borderId="0" applyFont="0" applyFill="0" applyBorder="0" applyAlignment="0" applyProtection="0"/>
    <xf numFmtId="0" fontId="31" fillId="0" borderId="0" applyNumberFormat="0" applyBorder="0" applyAlignment="0">
      <alignment horizontal="center"/>
    </xf>
    <xf numFmtId="0" fontId="18" fillId="0" borderId="0" applyNumberFormat="0" applyFill="0" applyBorder="0" applyAlignment="0" applyProtection="0"/>
    <xf numFmtId="171" fontId="16" fillId="0" borderId="0" applyFont="0" applyFill="0" applyBorder="0" applyAlignment="0" applyProtection="0"/>
    <xf numFmtId="49" fontId="23" fillId="0" borderId="0" applyFill="0" applyBorder="0" applyProtection="0"/>
    <xf numFmtId="172" fontId="23" fillId="0" borderId="0" applyFill="0" applyBorder="0" applyProtection="0"/>
    <xf numFmtId="173" fontId="23" fillId="0" borderId="0" applyFill="0" applyBorder="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8" fillId="0" borderId="0"/>
    <xf numFmtId="0" fontId="25"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8" fillId="0" borderId="0"/>
    <xf numFmtId="0" fontId="12" fillId="0" borderId="0"/>
    <xf numFmtId="0" fontId="27" fillId="0" borderId="0"/>
    <xf numFmtId="0" fontId="33" fillId="0" borderId="0"/>
    <xf numFmtId="0" fontId="26" fillId="0" borderId="0"/>
    <xf numFmtId="0" fontId="12" fillId="0" borderId="0"/>
    <xf numFmtId="0" fontId="28" fillId="0" borderId="0"/>
    <xf numFmtId="0" fontId="28" fillId="0" borderId="0"/>
    <xf numFmtId="0" fontId="12" fillId="0" borderId="0"/>
    <xf numFmtId="0" fontId="12" fillId="0" borderId="0"/>
    <xf numFmtId="0" fontId="28" fillId="0" borderId="0"/>
    <xf numFmtId="0" fontId="28" fillId="0" borderId="0"/>
    <xf numFmtId="0" fontId="34" fillId="0" borderId="0"/>
    <xf numFmtId="0" fontId="12" fillId="0" borderId="0"/>
    <xf numFmtId="0" fontId="33" fillId="0" borderId="0"/>
    <xf numFmtId="0" fontId="28" fillId="0" borderId="0"/>
    <xf numFmtId="9" fontId="25"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9" fillId="0" borderId="0" applyFont="0" applyFill="0" applyBorder="0" applyAlignment="0" applyProtection="0"/>
    <xf numFmtId="9" fontId="12" fillId="0" borderId="0" applyFont="0" applyFill="0" applyBorder="0" applyAlignment="0" applyProtection="0"/>
    <xf numFmtId="167" fontId="16" fillId="0" borderId="0" applyFont="0" applyFill="0" applyBorder="0" applyAlignment="0" applyProtection="0"/>
    <xf numFmtId="0" fontId="35" fillId="0" borderId="0" applyNumberFormat="0" applyBorder="0" applyAlignment="0"/>
    <xf numFmtId="0" fontId="35" fillId="0" borderId="0" applyNumberFormat="0" applyBorder="0" applyAlignment="0"/>
    <xf numFmtId="0" fontId="36" fillId="0" borderId="0" applyNumberFormat="0" applyBorder="0" applyAlignment="0"/>
    <xf numFmtId="0" fontId="35" fillId="0" borderId="0" applyNumberFormat="0" applyBorder="0" applyAlignment="0"/>
    <xf numFmtId="0" fontId="35" fillId="0" borderId="0" applyNumberFormat="0" applyBorder="0" applyAlignment="0"/>
    <xf numFmtId="0" fontId="37" fillId="0" borderId="0" applyNumberFormat="0" applyBorder="0" applyAlignment="0"/>
    <xf numFmtId="0" fontId="38" fillId="5" borderId="0" applyNumberFormat="0" applyBorder="0" applyAlignment="0"/>
    <xf numFmtId="0" fontId="38" fillId="5" borderId="0" applyNumberFormat="0" applyBorder="0" applyAlignment="0"/>
    <xf numFmtId="0" fontId="38" fillId="0" borderId="0" applyNumberFormat="0" applyBorder="0" applyAlignment="0"/>
    <xf numFmtId="0" fontId="38" fillId="0" borderId="0" applyNumberFormat="0" applyBorder="0" applyAlignment="0"/>
    <xf numFmtId="0" fontId="39" fillId="0" borderId="0">
      <alignment horizontal="center"/>
    </xf>
    <xf numFmtId="0" fontId="40" fillId="0" borderId="0" applyFont="0" applyFill="0" applyBorder="0" applyAlignment="0"/>
    <xf numFmtId="0" fontId="16" fillId="0" borderId="1" applyNumberFormat="0" applyFont="0" applyFill="0" applyBorder="0" applyProtection="0">
      <alignment horizontal="center" vertical="center" wrapText="1"/>
    </xf>
    <xf numFmtId="0" fontId="41" fillId="0" borderId="0"/>
    <xf numFmtId="44" fontId="41" fillId="0" borderId="0" applyFont="0" applyFill="0" applyBorder="0" applyAlignment="0" applyProtection="0"/>
    <xf numFmtId="9" fontId="41" fillId="0" borderId="0" applyFont="0" applyFill="0" applyBorder="0" applyAlignment="0" applyProtection="0"/>
    <xf numFmtId="43" fontId="41" fillId="0" borderId="0" applyFont="0" applyFill="0" applyBorder="0" applyAlignment="0" applyProtection="0"/>
    <xf numFmtId="0" fontId="12" fillId="0" borderId="0"/>
    <xf numFmtId="43" fontId="12" fillId="0" borderId="0" applyFont="0" applyFill="0" applyBorder="0" applyAlignment="0" applyProtection="0"/>
  </cellStyleXfs>
  <cellXfs count="212">
    <xf numFmtId="0" fontId="0" fillId="0" borderId="0" xfId="0"/>
    <xf numFmtId="0" fontId="14" fillId="0" borderId="0" xfId="0" applyFont="1"/>
    <xf numFmtId="0" fontId="13" fillId="2" borderId="0" xfId="0" applyFont="1" applyFill="1"/>
    <xf numFmtId="0" fontId="15" fillId="0" borderId="0" xfId="0" applyFont="1"/>
    <xf numFmtId="0" fontId="17" fillId="0" borderId="0" xfId="0" applyFont="1"/>
    <xf numFmtId="0" fontId="22" fillId="0" borderId="0" xfId="0" applyFont="1"/>
    <xf numFmtId="0" fontId="13" fillId="2" borderId="0" xfId="0" applyFont="1" applyFill="1" applyAlignment="1">
      <alignment horizontal="center"/>
    </xf>
    <xf numFmtId="0" fontId="11" fillId="0" borderId="0" xfId="0" applyFont="1"/>
    <xf numFmtId="165" fontId="14" fillId="0" borderId="0" xfId="0" applyNumberFormat="1" applyFont="1"/>
    <xf numFmtId="0" fontId="20" fillId="0" borderId="0" xfId="0" applyFont="1" applyFill="1"/>
    <xf numFmtId="0" fontId="20" fillId="0" borderId="0" xfId="0" applyFont="1" applyFill="1" applyAlignment="1">
      <alignment horizontal="center"/>
    </xf>
    <xf numFmtId="0" fontId="11" fillId="0" borderId="0" xfId="0" applyFont="1" applyAlignment="1">
      <alignment horizontal="left" indent="1"/>
    </xf>
    <xf numFmtId="167" fontId="20" fillId="3" borderId="0" xfId="3" applyNumberFormat="1" applyFont="1" applyFill="1" applyAlignment="1">
      <alignment horizontal="right"/>
    </xf>
    <xf numFmtId="165" fontId="11" fillId="0" borderId="0" xfId="0" applyNumberFormat="1" applyFont="1"/>
    <xf numFmtId="0" fontId="11" fillId="0" borderId="3" xfId="0" applyFont="1" applyBorder="1" applyAlignment="1">
      <alignment horizontal="left" indent="1"/>
    </xf>
    <xf numFmtId="165" fontId="11" fillId="0" borderId="3" xfId="0" applyNumberFormat="1" applyFont="1" applyBorder="1"/>
    <xf numFmtId="0" fontId="14" fillId="0" borderId="0" xfId="0" applyFont="1" applyAlignment="1">
      <alignment horizontal="left" indent="1"/>
    </xf>
    <xf numFmtId="165" fontId="11" fillId="0" borderId="0" xfId="0" applyNumberFormat="1" applyFont="1" applyBorder="1"/>
    <xf numFmtId="0" fontId="14" fillId="0" borderId="12" xfId="0" applyFont="1" applyBorder="1"/>
    <xf numFmtId="165" fontId="14" fillId="0" borderId="12" xfId="0" applyNumberFormat="1" applyFont="1" applyBorder="1"/>
    <xf numFmtId="44" fontId="11" fillId="0" borderId="0" xfId="0" applyNumberFormat="1" applyFont="1"/>
    <xf numFmtId="3" fontId="11" fillId="0" borderId="3" xfId="0" applyNumberFormat="1" applyFont="1" applyBorder="1"/>
    <xf numFmtId="168" fontId="11" fillId="0" borderId="0" xfId="3" applyNumberFormat="1" applyFont="1" applyAlignment="1">
      <alignment horizontal="center"/>
    </xf>
    <xf numFmtId="0" fontId="10" fillId="0" borderId="0" xfId="0" applyFont="1"/>
    <xf numFmtId="0" fontId="14" fillId="0" borderId="11" xfId="133" applyFont="1" applyBorder="1" applyAlignment="1">
      <alignment vertical="center" wrapText="1"/>
    </xf>
    <xf numFmtId="0" fontId="14" fillId="0" borderId="14" xfId="133" applyFont="1" applyBorder="1" applyAlignment="1">
      <alignment vertical="center" wrapText="1"/>
    </xf>
    <xf numFmtId="0" fontId="14" fillId="0" borderId="0" xfId="133" applyFont="1" applyAlignment="1">
      <alignment vertical="center"/>
    </xf>
    <xf numFmtId="0" fontId="14" fillId="0" borderId="1" xfId="133" applyFont="1" applyBorder="1" applyAlignment="1">
      <alignment vertical="center" wrapText="1"/>
    </xf>
    <xf numFmtId="0" fontId="14" fillId="0" borderId="1" xfId="133" applyFont="1" applyBorder="1" applyAlignment="1">
      <alignment horizontal="center" vertical="center" wrapText="1"/>
    </xf>
    <xf numFmtId="0" fontId="43" fillId="0" borderId="0" xfId="133" applyFont="1"/>
    <xf numFmtId="44" fontId="8" fillId="0" borderId="1" xfId="134" applyFont="1" applyBorder="1" applyAlignment="1">
      <alignment vertical="center" wrapText="1"/>
    </xf>
    <xf numFmtId="44" fontId="8" fillId="6" borderId="1" xfId="134" applyFont="1" applyFill="1" applyBorder="1" applyAlignment="1">
      <alignment vertical="center" wrapText="1"/>
    </xf>
    <xf numFmtId="44" fontId="8" fillId="0" borderId="11" xfId="134" applyFont="1" applyBorder="1" applyAlignment="1">
      <alignment vertical="center" wrapText="1"/>
    </xf>
    <xf numFmtId="44" fontId="8" fillId="6" borderId="11" xfId="134" applyFont="1" applyFill="1" applyBorder="1" applyAlignment="1">
      <alignment vertical="center" wrapText="1"/>
    </xf>
    <xf numFmtId="44" fontId="8" fillId="0" borderId="15" xfId="134" applyFont="1" applyBorder="1" applyAlignment="1">
      <alignment vertical="center" wrapText="1"/>
    </xf>
    <xf numFmtId="44" fontId="8" fillId="6" borderId="15" xfId="134" applyFont="1" applyFill="1" applyBorder="1" applyAlignment="1">
      <alignment vertical="center" wrapText="1"/>
    </xf>
    <xf numFmtId="0" fontId="8" fillId="0" borderId="1" xfId="133" applyFont="1" applyBorder="1" applyAlignment="1">
      <alignment horizontal="center" vertical="center" wrapText="1"/>
    </xf>
    <xf numFmtId="9" fontId="8" fillId="0" borderId="1" xfId="135" applyFont="1" applyBorder="1" applyAlignment="1">
      <alignment vertical="center" wrapText="1"/>
    </xf>
    <xf numFmtId="9" fontId="8" fillId="0" borderId="15" xfId="135" applyFont="1" applyBorder="1" applyAlignment="1">
      <alignment vertical="center" wrapText="1"/>
    </xf>
    <xf numFmtId="9" fontId="8" fillId="0" borderId="16" xfId="135" applyFont="1" applyBorder="1" applyAlignment="1">
      <alignment vertical="center" wrapText="1"/>
    </xf>
    <xf numFmtId="0" fontId="44" fillId="0" borderId="1" xfId="133" applyFont="1" applyBorder="1" applyAlignment="1">
      <alignment vertical="center" wrapText="1"/>
    </xf>
    <xf numFmtId="0" fontId="14" fillId="0" borderId="1" xfId="133" applyFont="1" applyBorder="1" applyAlignment="1">
      <alignment horizontal="center" vertical="center" wrapText="1"/>
    </xf>
    <xf numFmtId="44" fontId="7" fillId="6" borderId="1" xfId="134" applyFont="1" applyFill="1" applyBorder="1" applyAlignment="1">
      <alignment vertical="center" wrapText="1"/>
    </xf>
    <xf numFmtId="44" fontId="7" fillId="6" borderId="11" xfId="134" applyFont="1" applyFill="1" applyBorder="1" applyAlignment="1">
      <alignment vertical="center" wrapText="1"/>
    </xf>
    <xf numFmtId="44" fontId="7" fillId="6" borderId="15" xfId="134" applyFont="1" applyFill="1" applyBorder="1" applyAlignment="1">
      <alignment vertical="center" wrapText="1"/>
    </xf>
    <xf numFmtId="0" fontId="14" fillId="0" borderId="4" xfId="133" applyFont="1" applyBorder="1" applyAlignment="1">
      <alignment vertical="center" wrapText="1"/>
    </xf>
    <xf numFmtId="0" fontId="44" fillId="0" borderId="1" xfId="133" applyFont="1" applyBorder="1" applyAlignment="1">
      <alignment vertical="center" wrapText="1"/>
    </xf>
    <xf numFmtId="0" fontId="14" fillId="0" borderId="1" xfId="133" applyFont="1" applyBorder="1" applyAlignment="1">
      <alignment horizontal="center" vertical="center" wrapText="1"/>
    </xf>
    <xf numFmtId="44" fontId="6" fillId="6" borderId="1" xfId="134" applyFont="1" applyFill="1" applyBorder="1" applyAlignment="1">
      <alignment vertical="center" wrapText="1"/>
    </xf>
    <xf numFmtId="44" fontId="6" fillId="6" borderId="11" xfId="134" applyFont="1" applyFill="1" applyBorder="1" applyAlignment="1">
      <alignment vertical="center" wrapText="1"/>
    </xf>
    <xf numFmtId="44" fontId="6" fillId="6" borderId="15" xfId="134" applyFont="1" applyFill="1" applyBorder="1" applyAlignment="1">
      <alignment vertical="center" wrapText="1"/>
    </xf>
    <xf numFmtId="0" fontId="6" fillId="0" borderId="1" xfId="133" applyFont="1" applyBorder="1" applyAlignment="1">
      <alignment horizontal="center" vertical="center" wrapText="1"/>
    </xf>
    <xf numFmtId="44" fontId="6" fillId="6" borderId="1" xfId="133" applyNumberFormat="1" applyFont="1" applyFill="1" applyBorder="1" applyAlignment="1">
      <alignment vertical="center" wrapText="1"/>
    </xf>
    <xf numFmtId="44" fontId="6" fillId="6" borderId="11" xfId="133" applyNumberFormat="1" applyFont="1" applyFill="1" applyBorder="1" applyAlignment="1">
      <alignment vertical="center" wrapText="1"/>
    </xf>
    <xf numFmtId="44" fontId="6" fillId="0" borderId="1" xfId="133" applyNumberFormat="1" applyFont="1" applyBorder="1" applyAlignment="1">
      <alignment vertical="center" wrapText="1"/>
    </xf>
    <xf numFmtId="44" fontId="6" fillId="0" borderId="1" xfId="133" applyNumberFormat="1" applyFont="1" applyBorder="1" applyAlignment="1">
      <alignment vertical="center"/>
    </xf>
    <xf numFmtId="44" fontId="6" fillId="0" borderId="11" xfId="133" applyNumberFormat="1" applyFont="1" applyBorder="1" applyAlignment="1">
      <alignment vertical="center" wrapText="1"/>
    </xf>
    <xf numFmtId="44" fontId="6" fillId="0" borderId="15" xfId="133" applyNumberFormat="1" applyFont="1" applyBorder="1" applyAlignment="1">
      <alignment vertical="center" wrapText="1"/>
    </xf>
    <xf numFmtId="44" fontId="6" fillId="6" borderId="15" xfId="133" applyNumberFormat="1" applyFont="1" applyFill="1" applyBorder="1" applyAlignment="1">
      <alignment vertical="center" wrapText="1"/>
    </xf>
    <xf numFmtId="44" fontId="6" fillId="0" borderId="1" xfId="134" applyFont="1" applyBorder="1" applyAlignment="1">
      <alignment horizontal="center" vertical="center" wrapText="1"/>
    </xf>
    <xf numFmtId="44" fontId="6" fillId="6" borderId="1" xfId="133" applyNumberFormat="1" applyFont="1" applyFill="1" applyBorder="1" applyAlignment="1">
      <alignment horizontal="center" vertical="center" wrapText="1"/>
    </xf>
    <xf numFmtId="44" fontId="6" fillId="0" borderId="11" xfId="134" applyFont="1" applyBorder="1" applyAlignment="1">
      <alignment horizontal="center" vertical="center" wrapText="1"/>
    </xf>
    <xf numFmtId="44" fontId="6" fillId="0" borderId="15" xfId="134" applyFont="1" applyBorder="1" applyAlignment="1">
      <alignment horizontal="center" vertical="center" wrapText="1"/>
    </xf>
    <xf numFmtId="44" fontId="6" fillId="6" borderId="15" xfId="133" applyNumberFormat="1" applyFont="1" applyFill="1" applyBorder="1" applyAlignment="1">
      <alignment horizontal="center" vertical="center" wrapText="1"/>
    </xf>
    <xf numFmtId="44" fontId="5" fillId="6" borderId="1" xfId="134" applyFont="1" applyFill="1" applyBorder="1" applyAlignment="1">
      <alignment horizontal="center" vertical="center" wrapText="1"/>
    </xf>
    <xf numFmtId="44" fontId="5" fillId="6" borderId="11" xfId="134" applyFont="1" applyFill="1" applyBorder="1" applyAlignment="1">
      <alignment horizontal="center" vertical="center" wrapText="1"/>
    </xf>
    <xf numFmtId="0" fontId="5" fillId="6" borderId="15" xfId="133" applyFont="1" applyFill="1" applyBorder="1" applyAlignment="1">
      <alignment horizontal="center" vertical="center" wrapText="1"/>
    </xf>
    <xf numFmtId="44" fontId="5" fillId="6" borderId="16" xfId="134" applyFont="1" applyFill="1" applyBorder="1" applyAlignment="1">
      <alignment horizontal="center" vertical="center" wrapText="1"/>
    </xf>
    <xf numFmtId="0" fontId="5" fillId="0" borderId="0" xfId="133" applyFont="1"/>
    <xf numFmtId="0" fontId="5" fillId="0" borderId="1" xfId="133" applyFont="1" applyBorder="1" applyAlignment="1">
      <alignment horizontal="center" vertical="center" wrapText="1"/>
    </xf>
    <xf numFmtId="0" fontId="5" fillId="0" borderId="1" xfId="133" applyFont="1" applyBorder="1" applyAlignment="1">
      <alignment vertical="center" wrapText="1"/>
    </xf>
    <xf numFmtId="0" fontId="5" fillId="0" borderId="0" xfId="133" applyFont="1" applyBorder="1"/>
    <xf numFmtId="0" fontId="14" fillId="0" borderId="0" xfId="133" applyFont="1"/>
    <xf numFmtId="0" fontId="42" fillId="0" borderId="8" xfId="133" applyFont="1" applyBorder="1" applyAlignment="1">
      <alignment horizontal="centerContinuous" vertical="center" wrapText="1"/>
    </xf>
    <xf numFmtId="0" fontId="42" fillId="0" borderId="9" xfId="133" applyFont="1" applyBorder="1" applyAlignment="1">
      <alignment horizontal="centerContinuous" vertical="center" wrapText="1"/>
    </xf>
    <xf numFmtId="0" fontId="42" fillId="0" borderId="2" xfId="133" applyFont="1" applyBorder="1" applyAlignment="1">
      <alignment horizontal="centerContinuous" vertical="center" wrapText="1"/>
    </xf>
    <xf numFmtId="0" fontId="14" fillId="0" borderId="8" xfId="133" applyFont="1" applyBorder="1" applyAlignment="1">
      <alignment horizontal="centerContinuous" vertical="center" wrapText="1"/>
    </xf>
    <xf numFmtId="0" fontId="14" fillId="0" borderId="2" xfId="133" applyFont="1" applyBorder="1" applyAlignment="1">
      <alignment horizontal="centerContinuous" vertical="center" wrapText="1"/>
    </xf>
    <xf numFmtId="0" fontId="4" fillId="0" borderId="0" xfId="133" applyFont="1"/>
    <xf numFmtId="0" fontId="14" fillId="0" borderId="1" xfId="133" applyFont="1" applyBorder="1" applyAlignment="1">
      <alignment horizontal="center" vertical="center" wrapText="1"/>
    </xf>
    <xf numFmtId="0" fontId="14" fillId="0" borderId="1" xfId="133" applyFont="1" applyBorder="1" applyAlignment="1">
      <alignment horizontal="center" vertical="center" wrapText="1"/>
    </xf>
    <xf numFmtId="0" fontId="3" fillId="0" borderId="0" xfId="133" applyFont="1"/>
    <xf numFmtId="0" fontId="3" fillId="0" borderId="0" xfId="133" applyFont="1" applyAlignment="1">
      <alignment vertical="center" wrapText="1"/>
    </xf>
    <xf numFmtId="44" fontId="3" fillId="0" borderId="0" xfId="133" applyNumberFormat="1" applyFont="1" applyAlignment="1">
      <alignment vertical="center" wrapText="1"/>
    </xf>
    <xf numFmtId="0" fontId="3" fillId="0" borderId="0" xfId="133" applyFont="1" applyAlignment="1">
      <alignment horizontal="centerContinuous"/>
    </xf>
    <xf numFmtId="0" fontId="46" fillId="0" borderId="0" xfId="133" applyFont="1" applyAlignment="1">
      <alignment horizontal="centerContinuous" wrapText="1"/>
    </xf>
    <xf numFmtId="164" fontId="7" fillId="6" borderId="1" xfId="1" applyNumberFormat="1" applyFont="1" applyFill="1" applyBorder="1" applyAlignment="1">
      <alignment vertical="center" wrapText="1"/>
    </xf>
    <xf numFmtId="164" fontId="7" fillId="6" borderId="11" xfId="1" applyNumberFormat="1" applyFont="1" applyFill="1" applyBorder="1" applyAlignment="1">
      <alignment vertical="center" wrapText="1"/>
    </xf>
    <xf numFmtId="164" fontId="7" fillId="6" borderId="15" xfId="1" applyNumberFormat="1" applyFont="1" applyFill="1" applyBorder="1" applyAlignment="1">
      <alignment vertical="center" wrapText="1"/>
    </xf>
    <xf numFmtId="0" fontId="3" fillId="0" borderId="0" xfId="133" applyFont="1" applyBorder="1"/>
    <xf numFmtId="44" fontId="3" fillId="0" borderId="1" xfId="133" applyNumberFormat="1" applyFont="1" applyBorder="1" applyAlignment="1">
      <alignment vertical="center" wrapText="1"/>
    </xf>
    <xf numFmtId="44" fontId="3" fillId="6" borderId="1" xfId="134" applyFont="1" applyFill="1" applyBorder="1" applyAlignment="1">
      <alignment vertical="center" wrapText="1"/>
    </xf>
    <xf numFmtId="44" fontId="3" fillId="0" borderId="11" xfId="133" applyNumberFormat="1" applyFont="1" applyBorder="1" applyAlignment="1">
      <alignment vertical="center" wrapText="1"/>
    </xf>
    <xf numFmtId="44" fontId="3" fillId="6" borderId="11" xfId="134" applyFont="1" applyFill="1" applyBorder="1" applyAlignment="1">
      <alignment vertical="center" wrapText="1"/>
    </xf>
    <xf numFmtId="44" fontId="3" fillId="0" borderId="15" xfId="133" applyNumberFormat="1" applyFont="1" applyBorder="1" applyAlignment="1">
      <alignment vertical="center" wrapText="1"/>
    </xf>
    <xf numFmtId="44" fontId="3" fillId="6" borderId="15" xfId="134" applyFont="1" applyFill="1" applyBorder="1" applyAlignment="1">
      <alignment vertical="center" wrapText="1"/>
    </xf>
    <xf numFmtId="164" fontId="6" fillId="0" borderId="1" xfId="1" applyNumberFormat="1" applyFont="1" applyBorder="1" applyAlignment="1">
      <alignment horizontal="center" vertical="center" wrapText="1"/>
    </xf>
    <xf numFmtId="164" fontId="6" fillId="0" borderId="11" xfId="1" applyNumberFormat="1" applyFont="1" applyBorder="1" applyAlignment="1">
      <alignment horizontal="center" vertical="center" wrapText="1"/>
    </xf>
    <xf numFmtId="164" fontId="6" fillId="0" borderId="15" xfId="1" applyNumberFormat="1" applyFont="1" applyBorder="1" applyAlignment="1">
      <alignment horizontal="center" vertical="center" wrapText="1"/>
    </xf>
    <xf numFmtId="164" fontId="6" fillId="6" borderId="1" xfId="1" applyNumberFormat="1" applyFont="1" applyFill="1" applyBorder="1" applyAlignment="1">
      <alignment horizontal="center" vertical="center" wrapText="1"/>
    </xf>
    <xf numFmtId="164" fontId="6" fillId="6" borderId="15" xfId="1" applyNumberFormat="1" applyFont="1" applyFill="1" applyBorder="1" applyAlignment="1">
      <alignment horizontal="center" vertical="center" wrapText="1"/>
    </xf>
    <xf numFmtId="0" fontId="0" fillId="0" borderId="14" xfId="0" applyBorder="1"/>
    <xf numFmtId="165" fontId="47" fillId="0" borderId="16" xfId="0" applyNumberFormat="1" applyFont="1" applyBorder="1"/>
    <xf numFmtId="0" fontId="0" fillId="0" borderId="13" xfId="0" applyBorder="1"/>
    <xf numFmtId="0" fontId="0" fillId="0" borderId="21" xfId="0" applyBorder="1"/>
    <xf numFmtId="0" fontId="0" fillId="0" borderId="22" xfId="0" applyBorder="1"/>
    <xf numFmtId="165" fontId="0" fillId="0" borderId="23" xfId="134" applyNumberFormat="1" applyFont="1" applyBorder="1"/>
    <xf numFmtId="9" fontId="0" fillId="0" borderId="24" xfId="135" applyNumberFormat="1" applyFont="1" applyBorder="1"/>
    <xf numFmtId="165" fontId="0" fillId="0" borderId="0" xfId="134" applyNumberFormat="1" applyFont="1"/>
    <xf numFmtId="0" fontId="0" fillId="0" borderId="25" xfId="0" applyBorder="1"/>
    <xf numFmtId="165" fontId="0" fillId="0" borderId="26" xfId="134" applyNumberFormat="1" applyFont="1" applyBorder="1"/>
    <xf numFmtId="0" fontId="48" fillId="0" borderId="0" xfId="0" applyFont="1" applyAlignment="1">
      <alignment horizontal="right"/>
    </xf>
    <xf numFmtId="44" fontId="5" fillId="0" borderId="1" xfId="133" applyNumberFormat="1" applyFont="1" applyBorder="1" applyAlignment="1">
      <alignment vertical="center" wrapText="1"/>
    </xf>
    <xf numFmtId="44" fontId="5" fillId="0" borderId="1" xfId="2" applyFont="1" applyBorder="1" applyAlignment="1">
      <alignment vertical="center" wrapText="1"/>
    </xf>
    <xf numFmtId="44" fontId="14" fillId="0" borderId="1" xfId="2" applyFont="1" applyBorder="1" applyAlignment="1">
      <alignment vertical="center" wrapText="1"/>
    </xf>
    <xf numFmtId="44" fontId="5" fillId="0" borderId="0" xfId="2" applyFont="1"/>
    <xf numFmtId="0" fontId="44" fillId="0" borderId="1" xfId="133" applyFont="1" applyBorder="1" applyAlignment="1">
      <alignment vertical="center" wrapText="1"/>
    </xf>
    <xf numFmtId="164" fontId="14" fillId="0" borderId="1" xfId="1" applyNumberFormat="1" applyFont="1" applyBorder="1" applyAlignment="1">
      <alignment horizontal="center" vertical="center" wrapText="1"/>
    </xf>
    <xf numFmtId="0" fontId="14" fillId="0" borderId="1" xfId="133" applyFont="1" applyBorder="1" applyAlignment="1">
      <alignment horizontal="center" vertical="center" wrapText="1"/>
    </xf>
    <xf numFmtId="0" fontId="6" fillId="0" borderId="1" xfId="133" applyFont="1" applyBorder="1" applyAlignment="1">
      <alignment horizontal="center" vertical="center" wrapText="1"/>
    </xf>
    <xf numFmtId="0" fontId="44" fillId="0" borderId="20" xfId="133" applyFont="1" applyBorder="1" applyAlignment="1">
      <alignment vertical="center" wrapText="1"/>
    </xf>
    <xf numFmtId="0" fontId="3" fillId="4" borderId="0" xfId="133" applyFont="1" applyFill="1"/>
    <xf numFmtId="164" fontId="14" fillId="4" borderId="1" xfId="1" applyNumberFormat="1" applyFont="1" applyFill="1" applyBorder="1" applyAlignment="1">
      <alignment horizontal="center" vertical="center" wrapText="1"/>
    </xf>
    <xf numFmtId="0" fontId="8" fillId="4" borderId="1" xfId="133" applyFont="1" applyFill="1" applyBorder="1" applyAlignment="1">
      <alignment horizontal="center" vertical="center" wrapText="1"/>
    </xf>
    <xf numFmtId="0" fontId="3" fillId="4" borderId="1" xfId="133" applyFont="1" applyFill="1" applyBorder="1"/>
    <xf numFmtId="0" fontId="46" fillId="0" borderId="0" xfId="133" applyFont="1" applyAlignment="1">
      <alignment horizontal="center" wrapText="1"/>
    </xf>
    <xf numFmtId="0" fontId="3" fillId="0" borderId="0" xfId="133" applyFont="1" applyAlignment="1">
      <alignment horizontal="center"/>
    </xf>
    <xf numFmtId="164" fontId="2" fillId="0" borderId="1" xfId="1" applyNumberFormat="1" applyFont="1" applyBorder="1" applyAlignment="1">
      <alignment vertical="center" wrapText="1"/>
    </xf>
    <xf numFmtId="164" fontId="2" fillId="6" borderId="1" xfId="1" applyNumberFormat="1" applyFont="1" applyFill="1" applyBorder="1" applyAlignment="1">
      <alignment horizontal="right" vertical="center" wrapText="1"/>
    </xf>
    <xf numFmtId="164" fontId="2" fillId="0" borderId="11" xfId="1" applyNumberFormat="1" applyFont="1" applyBorder="1" applyAlignment="1">
      <alignment vertical="center" wrapText="1"/>
    </xf>
    <xf numFmtId="164" fontId="2" fillId="0" borderId="15" xfId="1" applyNumberFormat="1" applyFont="1" applyBorder="1" applyAlignment="1">
      <alignment vertical="center" wrapText="1"/>
    </xf>
    <xf numFmtId="164" fontId="2" fillId="6" borderId="15" xfId="1" applyNumberFormat="1" applyFont="1" applyFill="1" applyBorder="1" applyAlignment="1">
      <alignment horizontal="right" vertical="center" wrapText="1"/>
    </xf>
    <xf numFmtId="164" fontId="2" fillId="0" borderId="1" xfId="1" applyNumberFormat="1" applyFont="1" applyBorder="1" applyAlignment="1">
      <alignment horizontal="center" vertical="center" wrapText="1"/>
    </xf>
    <xf numFmtId="164" fontId="2" fillId="6" borderId="1" xfId="1" applyNumberFormat="1" applyFont="1" applyFill="1" applyBorder="1" applyAlignment="1">
      <alignment horizontal="center" vertical="center" wrapText="1"/>
    </xf>
    <xf numFmtId="164" fontId="2" fillId="0" borderId="11" xfId="1" applyNumberFormat="1" applyFont="1" applyBorder="1" applyAlignment="1">
      <alignment horizontal="center" vertical="center" wrapText="1"/>
    </xf>
    <xf numFmtId="164" fontId="2" fillId="0" borderId="15" xfId="1" applyNumberFormat="1" applyFont="1" applyBorder="1" applyAlignment="1">
      <alignment horizontal="center" vertical="center" wrapText="1"/>
    </xf>
    <xf numFmtId="164" fontId="2" fillId="6" borderId="15" xfId="1" applyNumberFormat="1" applyFont="1" applyFill="1" applyBorder="1" applyAlignment="1">
      <alignment horizontal="center" vertical="center" wrapText="1"/>
    </xf>
    <xf numFmtId="9" fontId="2" fillId="0" borderId="1" xfId="135" applyFont="1" applyBorder="1" applyAlignment="1">
      <alignment vertical="center" wrapText="1"/>
    </xf>
    <xf numFmtId="9" fontId="2" fillId="0" borderId="15" xfId="135" applyFont="1" applyBorder="1" applyAlignment="1">
      <alignment vertical="center" wrapText="1"/>
    </xf>
    <xf numFmtId="9" fontId="2" fillId="0" borderId="16" xfId="135" applyFont="1" applyBorder="1" applyAlignment="1">
      <alignment vertical="center" wrapText="1"/>
    </xf>
    <xf numFmtId="44" fontId="2" fillId="0" borderId="1" xfId="133" applyNumberFormat="1" applyFont="1" applyBorder="1" applyAlignment="1">
      <alignment vertical="center" wrapText="1"/>
    </xf>
    <xf numFmtId="44" fontId="2" fillId="6" borderId="1" xfId="133" applyNumberFormat="1" applyFont="1" applyFill="1" applyBorder="1" applyAlignment="1">
      <alignment vertical="center" wrapText="1"/>
    </xf>
    <xf numFmtId="44" fontId="2" fillId="0" borderId="11" xfId="133" applyNumberFormat="1" applyFont="1" applyBorder="1" applyAlignment="1">
      <alignment vertical="center" wrapText="1"/>
    </xf>
    <xf numFmtId="44" fontId="2" fillId="0" borderId="15" xfId="133" applyNumberFormat="1" applyFont="1" applyBorder="1" applyAlignment="1">
      <alignment vertical="center" wrapText="1"/>
    </xf>
    <xf numFmtId="44" fontId="2" fillId="6" borderId="15" xfId="133" applyNumberFormat="1" applyFont="1" applyFill="1" applyBorder="1" applyAlignment="1">
      <alignment vertical="center" wrapText="1"/>
    </xf>
    <xf numFmtId="164" fontId="2" fillId="6" borderId="1" xfId="1" applyNumberFormat="1" applyFont="1" applyFill="1" applyBorder="1" applyAlignment="1">
      <alignment vertical="center" wrapText="1"/>
    </xf>
    <xf numFmtId="164" fontId="2" fillId="6" borderId="15" xfId="1" applyNumberFormat="1" applyFont="1" applyFill="1" applyBorder="1" applyAlignment="1">
      <alignment vertical="center" wrapText="1"/>
    </xf>
    <xf numFmtId="164" fontId="7" fillId="6" borderId="1" xfId="1" applyNumberFormat="1" applyFont="1" applyFill="1" applyBorder="1" applyAlignment="1">
      <alignment horizontal="center" vertical="center" wrapText="1"/>
    </xf>
    <xf numFmtId="44" fontId="6" fillId="6" borderId="1" xfId="134" applyFont="1" applyFill="1" applyBorder="1" applyAlignment="1">
      <alignment horizontal="center" vertical="center" wrapText="1"/>
    </xf>
    <xf numFmtId="164" fontId="7" fillId="6" borderId="11" xfId="1" applyNumberFormat="1" applyFont="1" applyFill="1" applyBorder="1" applyAlignment="1">
      <alignment horizontal="center" vertical="center" wrapText="1"/>
    </xf>
    <xf numFmtId="44" fontId="6" fillId="6" borderId="11" xfId="134" applyFont="1" applyFill="1" applyBorder="1" applyAlignment="1">
      <alignment horizontal="center" vertical="center" wrapText="1"/>
    </xf>
    <xf numFmtId="164" fontId="7" fillId="6" borderId="15" xfId="1" applyNumberFormat="1" applyFont="1" applyFill="1" applyBorder="1" applyAlignment="1">
      <alignment horizontal="center" vertical="center" wrapText="1"/>
    </xf>
    <xf numFmtId="44" fontId="6" fillId="6" borderId="15" xfId="134" applyFont="1" applyFill="1" applyBorder="1" applyAlignment="1">
      <alignment horizontal="center" vertical="center" wrapText="1"/>
    </xf>
    <xf numFmtId="44" fontId="6" fillId="6" borderId="16" xfId="134" applyFont="1" applyFill="1" applyBorder="1" applyAlignment="1">
      <alignment horizontal="center" vertical="center" wrapText="1"/>
    </xf>
    <xf numFmtId="44" fontId="8" fillId="0" borderId="1" xfId="134" applyFont="1" applyBorder="1" applyAlignment="1">
      <alignment horizontal="center" vertical="center" wrapText="1"/>
    </xf>
    <xf numFmtId="44" fontId="8" fillId="6" borderId="1" xfId="134" applyFont="1" applyFill="1" applyBorder="1" applyAlignment="1">
      <alignment horizontal="center" vertical="center" wrapText="1"/>
    </xf>
    <xf numFmtId="44" fontId="8" fillId="0" borderId="11" xfId="134" applyFont="1" applyBorder="1" applyAlignment="1">
      <alignment horizontal="center" vertical="center" wrapText="1"/>
    </xf>
    <xf numFmtId="44" fontId="8" fillId="6" borderId="11" xfId="134" applyFont="1" applyFill="1" applyBorder="1" applyAlignment="1">
      <alignment horizontal="center" vertical="center" wrapText="1"/>
    </xf>
    <xf numFmtId="44" fontId="8" fillId="0" borderId="15" xfId="134" applyFont="1" applyBorder="1" applyAlignment="1">
      <alignment horizontal="center" vertical="center" wrapText="1"/>
    </xf>
    <xf numFmtId="44" fontId="8" fillId="6" borderId="15" xfId="134" applyFont="1" applyFill="1" applyBorder="1" applyAlignment="1">
      <alignment horizontal="center" vertical="center" wrapText="1"/>
    </xf>
    <xf numFmtId="44" fontId="8" fillId="6" borderId="16" xfId="134" applyFont="1" applyFill="1" applyBorder="1" applyAlignment="1">
      <alignment horizontal="center" vertical="center" wrapText="1"/>
    </xf>
    <xf numFmtId="44" fontId="2" fillId="0" borderId="1" xfId="133" applyNumberFormat="1" applyFont="1" applyBorder="1" applyAlignment="1">
      <alignment horizontal="center" vertical="center" wrapText="1"/>
    </xf>
    <xf numFmtId="0" fontId="2" fillId="6" borderId="1" xfId="133" applyFont="1" applyFill="1" applyBorder="1" applyAlignment="1">
      <alignment horizontal="center" vertical="center" wrapText="1"/>
    </xf>
    <xf numFmtId="44" fontId="2" fillId="6" borderId="11" xfId="133" applyNumberFormat="1" applyFont="1" applyFill="1" applyBorder="1" applyAlignment="1">
      <alignment vertical="center" wrapText="1"/>
    </xf>
    <xf numFmtId="44" fontId="2" fillId="0" borderId="11" xfId="133" applyNumberFormat="1" applyFont="1" applyBorder="1" applyAlignment="1">
      <alignment horizontal="center" vertical="center" wrapText="1"/>
    </xf>
    <xf numFmtId="0" fontId="2" fillId="6" borderId="11" xfId="133" applyFont="1" applyFill="1" applyBorder="1" applyAlignment="1">
      <alignment horizontal="center" vertical="center" wrapText="1"/>
    </xf>
    <xf numFmtId="44" fontId="2" fillId="0" borderId="15" xfId="133" applyNumberFormat="1" applyFont="1" applyBorder="1" applyAlignment="1">
      <alignment horizontal="center" vertical="center" wrapText="1"/>
    </xf>
    <xf numFmtId="0" fontId="2" fillId="6" borderId="15" xfId="133" applyFont="1" applyFill="1" applyBorder="1" applyAlignment="1">
      <alignment horizontal="center" vertical="center" wrapText="1"/>
    </xf>
    <xf numFmtId="44" fontId="6" fillId="0" borderId="1" xfId="133" applyNumberFormat="1" applyFont="1" applyBorder="1" applyAlignment="1">
      <alignment horizontal="center" vertical="center" wrapText="1"/>
    </xf>
    <xf numFmtId="44" fontId="6" fillId="0" borderId="11" xfId="133" applyNumberFormat="1" applyFont="1" applyBorder="1" applyAlignment="1">
      <alignment horizontal="center" vertical="center" wrapText="1"/>
    </xf>
    <xf numFmtId="44" fontId="6" fillId="0" borderId="15" xfId="133" applyNumberFormat="1" applyFont="1" applyBorder="1" applyAlignment="1">
      <alignment horizontal="center" vertical="center" wrapText="1"/>
    </xf>
    <xf numFmtId="9" fontId="0" fillId="0" borderId="27" xfId="135" applyNumberFormat="1" applyFont="1" applyBorder="1"/>
    <xf numFmtId="0" fontId="1" fillId="0" borderId="1" xfId="133" applyFont="1" applyBorder="1" applyAlignment="1">
      <alignment horizontal="center" vertical="center" wrapText="1"/>
    </xf>
    <xf numFmtId="164" fontId="2" fillId="6" borderId="11" xfId="1" applyNumberFormat="1" applyFont="1" applyFill="1" applyBorder="1" applyAlignment="1">
      <alignment vertical="center" wrapText="1"/>
    </xf>
    <xf numFmtId="9" fontId="2" fillId="0" borderId="11" xfId="135" applyFont="1" applyBorder="1" applyAlignment="1">
      <alignment vertical="center" wrapText="1"/>
    </xf>
    <xf numFmtId="164" fontId="2" fillId="6" borderId="11" xfId="1" applyNumberFormat="1" applyFont="1" applyFill="1" applyBorder="1" applyAlignment="1">
      <alignment horizontal="center" vertical="center" wrapText="1"/>
    </xf>
    <xf numFmtId="0" fontId="42" fillId="0" borderId="17" xfId="133" applyFont="1" applyBorder="1" applyAlignment="1">
      <alignment horizontal="center" vertical="center" wrapText="1"/>
    </xf>
    <xf numFmtId="0" fontId="42" fillId="0" borderId="7" xfId="133" applyFont="1" applyBorder="1" applyAlignment="1">
      <alignment horizontal="center" vertical="center" wrapText="1"/>
    </xf>
    <xf numFmtId="0" fontId="42" fillId="0" borderId="18" xfId="133" applyFont="1" applyBorder="1" applyAlignment="1">
      <alignment horizontal="center" vertical="center" wrapText="1"/>
    </xf>
    <xf numFmtId="0" fontId="42" fillId="0" borderId="6" xfId="133" applyFont="1" applyBorder="1" applyAlignment="1">
      <alignment horizontal="center" vertical="center" wrapText="1"/>
    </xf>
    <xf numFmtId="0" fontId="42" fillId="0" borderId="3" xfId="133" applyFont="1" applyBorder="1" applyAlignment="1">
      <alignment horizontal="center" vertical="center" wrapText="1"/>
    </xf>
    <xf numFmtId="0" fontId="42" fillId="0" borderId="19" xfId="133" applyFont="1" applyBorder="1" applyAlignment="1">
      <alignment horizontal="center" vertical="center" wrapText="1"/>
    </xf>
    <xf numFmtId="0" fontId="42" fillId="0" borderId="1" xfId="133" applyFont="1" applyBorder="1" applyAlignment="1">
      <alignment horizontal="center" vertical="center" wrapText="1"/>
    </xf>
    <xf numFmtId="0" fontId="15" fillId="0" borderId="1" xfId="133" applyFont="1" applyBorder="1" applyAlignment="1">
      <alignment horizontal="center" vertical="center" wrapText="1"/>
    </xf>
    <xf numFmtId="0" fontId="14" fillId="0" borderId="1" xfId="133" applyFont="1" applyBorder="1" applyAlignment="1">
      <alignment horizontal="center" vertical="center" wrapText="1"/>
    </xf>
    <xf numFmtId="0" fontId="44" fillId="0" borderId="11" xfId="133" applyFont="1" applyBorder="1" applyAlignment="1">
      <alignment horizontal="center" vertical="center" wrapText="1"/>
    </xf>
    <xf numFmtId="0" fontId="44" fillId="0" borderId="10" xfId="133" applyFont="1" applyBorder="1" applyAlignment="1">
      <alignment horizontal="center" vertical="center" wrapText="1"/>
    </xf>
    <xf numFmtId="164" fontId="14" fillId="0" borderId="1" xfId="1" applyNumberFormat="1" applyFont="1" applyBorder="1" applyAlignment="1">
      <alignment horizontal="center" vertical="center" wrapText="1"/>
    </xf>
    <xf numFmtId="0" fontId="14" fillId="0" borderId="8" xfId="133" applyFont="1" applyBorder="1" applyAlignment="1">
      <alignment horizontal="center" vertical="center" wrapText="1"/>
    </xf>
    <xf numFmtId="0" fontId="14" fillId="0" borderId="2" xfId="133" applyFont="1" applyBorder="1" applyAlignment="1">
      <alignment horizontal="center" vertical="center" wrapText="1"/>
    </xf>
    <xf numFmtId="0" fontId="15" fillId="0" borderId="8" xfId="133" applyFont="1" applyBorder="1" applyAlignment="1">
      <alignment horizontal="center" vertical="center" wrapText="1"/>
    </xf>
    <xf numFmtId="0" fontId="15" fillId="0" borderId="9" xfId="133" applyFont="1" applyBorder="1" applyAlignment="1">
      <alignment horizontal="center" vertical="center" wrapText="1"/>
    </xf>
    <xf numFmtId="0" fontId="15" fillId="0" borderId="2" xfId="133" applyFont="1" applyBorder="1" applyAlignment="1">
      <alignment horizontal="center" vertical="center" wrapText="1"/>
    </xf>
    <xf numFmtId="0" fontId="14" fillId="0" borderId="9" xfId="133" applyFont="1" applyBorder="1" applyAlignment="1">
      <alignment horizontal="center" vertical="center" wrapText="1"/>
    </xf>
    <xf numFmtId="0" fontId="42" fillId="0" borderId="8" xfId="133" applyFont="1" applyBorder="1" applyAlignment="1">
      <alignment horizontal="center" vertical="center" wrapText="1"/>
    </xf>
    <xf numFmtId="0" fontId="42" fillId="0" borderId="9" xfId="133" applyFont="1" applyBorder="1" applyAlignment="1">
      <alignment horizontal="center" vertical="center" wrapText="1"/>
    </xf>
    <xf numFmtId="0" fontId="42" fillId="0" borderId="2" xfId="133" applyFont="1" applyBorder="1" applyAlignment="1">
      <alignment horizontal="center" vertical="center" wrapText="1"/>
    </xf>
    <xf numFmtId="164" fontId="14" fillId="0" borderId="8" xfId="1" applyNumberFormat="1" applyFont="1" applyBorder="1" applyAlignment="1">
      <alignment vertical="center" wrapText="1"/>
    </xf>
    <xf numFmtId="164" fontId="14" fillId="0" borderId="2" xfId="1" applyNumberFormat="1" applyFont="1" applyBorder="1" applyAlignment="1">
      <alignment vertical="center" wrapText="1"/>
    </xf>
    <xf numFmtId="0" fontId="42" fillId="0" borderId="5" xfId="133" applyFont="1" applyBorder="1" applyAlignment="1">
      <alignment horizontal="center" vertical="center" wrapText="1"/>
    </xf>
    <xf numFmtId="0" fontId="42" fillId="0" borderId="0" xfId="133" applyFont="1" applyBorder="1" applyAlignment="1">
      <alignment horizontal="center" vertical="center" wrapText="1"/>
    </xf>
    <xf numFmtId="0" fontId="42" fillId="0" borderId="4" xfId="133" applyFont="1" applyBorder="1" applyAlignment="1">
      <alignment horizontal="center" vertical="center" wrapText="1"/>
    </xf>
    <xf numFmtId="0" fontId="42" fillId="0" borderId="17" xfId="133" applyFont="1" applyBorder="1" applyAlignment="1">
      <alignment horizontal="center"/>
    </xf>
    <xf numFmtId="0" fontId="45" fillId="0" borderId="7" xfId="133" applyFont="1" applyBorder="1" applyAlignment="1">
      <alignment horizontal="center"/>
    </xf>
    <xf numFmtId="0" fontId="45" fillId="0" borderId="18" xfId="133" applyFont="1" applyBorder="1" applyAlignment="1">
      <alignment horizontal="center"/>
    </xf>
    <xf numFmtId="0" fontId="6" fillId="0" borderId="8" xfId="133" applyFont="1" applyBorder="1" applyAlignment="1">
      <alignment horizontal="center" vertical="center" wrapText="1"/>
    </xf>
    <xf numFmtId="0" fontId="6" fillId="0" borderId="9" xfId="133" applyFont="1" applyBorder="1" applyAlignment="1">
      <alignment horizontal="center" vertical="center" wrapText="1"/>
    </xf>
    <xf numFmtId="0" fontId="6" fillId="0" borderId="2" xfId="133" applyFont="1" applyBorder="1" applyAlignment="1">
      <alignment horizontal="center" vertical="center" wrapText="1"/>
    </xf>
    <xf numFmtId="0" fontId="6" fillId="0" borderId="1" xfId="133" applyFont="1" applyBorder="1" applyAlignment="1">
      <alignment horizontal="center" vertical="center" wrapText="1"/>
    </xf>
    <xf numFmtId="0" fontId="42" fillId="0" borderId="7" xfId="133" applyFont="1" applyBorder="1" applyAlignment="1">
      <alignment horizontal="center"/>
    </xf>
    <xf numFmtId="0" fontId="42" fillId="0" borderId="18" xfId="133" applyFont="1" applyBorder="1" applyAlignment="1">
      <alignment horizontal="center"/>
    </xf>
    <xf numFmtId="0" fontId="44" fillId="0" borderId="20" xfId="133" applyFont="1" applyBorder="1" applyAlignment="1">
      <alignment horizontal="center" vertical="center" wrapText="1"/>
    </xf>
  </cellXfs>
  <cellStyles count="139">
    <cellStyle name="Column Title" xfId="11"/>
    <cellStyle name="Column Title 2" xfId="12"/>
    <cellStyle name="Comma" xfId="1" builtinId="3"/>
    <cellStyle name="Comma [1]" xfId="13"/>
    <cellStyle name="Comma [-3]" xfId="14"/>
    <cellStyle name="Comma 10" xfId="15"/>
    <cellStyle name="Comma 10 2" xfId="16"/>
    <cellStyle name="Comma 11" xfId="17"/>
    <cellStyle name="Comma 11 2" xfId="18"/>
    <cellStyle name="Comma 12" xfId="19"/>
    <cellStyle name="Comma 12 2" xfId="20"/>
    <cellStyle name="Comma 13" xfId="21"/>
    <cellStyle name="Comma 13 2" xfId="22"/>
    <cellStyle name="Comma 14" xfId="23"/>
    <cellStyle name="Comma 14 2" xfId="24"/>
    <cellStyle name="Comma 15" xfId="25"/>
    <cellStyle name="Comma 16" xfId="26"/>
    <cellStyle name="Comma 17" xfId="27"/>
    <cellStyle name="Comma 17 2" xfId="28"/>
    <cellStyle name="Comma 18" xfId="29"/>
    <cellStyle name="Comma 19" xfId="30"/>
    <cellStyle name="Comma 2" xfId="31"/>
    <cellStyle name="Comma 2 2" xfId="32"/>
    <cellStyle name="Comma 2 3" xfId="33"/>
    <cellStyle name="Comma 2 4" xfId="138"/>
    <cellStyle name="Comma 20" xfId="34"/>
    <cellStyle name="Comma 21" xfId="35"/>
    <cellStyle name="Comma 22" xfId="36"/>
    <cellStyle name="Comma 23" xfId="37"/>
    <cellStyle name="Comma 24" xfId="38"/>
    <cellStyle name="Comma 25" xfId="39"/>
    <cellStyle name="Comma 26" xfId="136"/>
    <cellStyle name="Comma 3" xfId="40"/>
    <cellStyle name="Comma 3 2" xfId="41"/>
    <cellStyle name="Comma 3 52" xfId="42"/>
    <cellStyle name="Comma 4" xfId="43"/>
    <cellStyle name="Comma 5" xfId="44"/>
    <cellStyle name="Comma 5 2" xfId="45"/>
    <cellStyle name="Comma 5 2 2" xfId="46"/>
    <cellStyle name="Comma 6" xfId="47"/>
    <cellStyle name="Comma 7" xfId="48"/>
    <cellStyle name="Comma 7 2" xfId="49"/>
    <cellStyle name="Comma 8" xfId="50"/>
    <cellStyle name="Comma 9" xfId="51"/>
    <cellStyle name="Comma 9 2" xfId="52"/>
    <cellStyle name="Comma0" xfId="53"/>
    <cellStyle name="Currency" xfId="2" builtinId="4"/>
    <cellStyle name="Currency [2]" xfId="54"/>
    <cellStyle name="Currency 10" xfId="55"/>
    <cellStyle name="Currency 11" xfId="56"/>
    <cellStyle name="Currency 12" xfId="57"/>
    <cellStyle name="Currency 13" xfId="58"/>
    <cellStyle name="Currency 14" xfId="134"/>
    <cellStyle name="Currency 2" xfId="9"/>
    <cellStyle name="Currency 3" xfId="59"/>
    <cellStyle name="Currency 4" xfId="60"/>
    <cellStyle name="Currency 5" xfId="61"/>
    <cellStyle name="Currency 6" xfId="62"/>
    <cellStyle name="Currency 7" xfId="63"/>
    <cellStyle name="Currency 8" xfId="64"/>
    <cellStyle name="Currency 9" xfId="65"/>
    <cellStyle name="Currency0" xfId="66"/>
    <cellStyle name="Date" xfId="67"/>
    <cellStyle name="Detailed Basic Table" xfId="68"/>
    <cellStyle name="f" xfId="69"/>
    <cellStyle name="fixed" xfId="70"/>
    <cellStyle name="Heading" xfId="71"/>
    <cellStyle name="Hyperlink 2" xfId="8"/>
    <cellStyle name="Hyperlink 3" xfId="72"/>
    <cellStyle name="item num" xfId="73"/>
    <cellStyle name="Level 1" xfId="74"/>
    <cellStyle name="Level 2" xfId="75"/>
    <cellStyle name="Level 3" xfId="76"/>
    <cellStyle name="Normal" xfId="0" builtinId="0"/>
    <cellStyle name="Normal - Style1" xfId="77"/>
    <cellStyle name="Normal - Style2" xfId="78"/>
    <cellStyle name="Normal - Style3" xfId="79"/>
    <cellStyle name="Normal - Style4" xfId="80"/>
    <cellStyle name="Normal - Style5" xfId="81"/>
    <cellStyle name="Normal - Style6" xfId="82"/>
    <cellStyle name="Normal - Style7" xfId="83"/>
    <cellStyle name="Normal - Style8" xfId="84"/>
    <cellStyle name="Normal 10" xfId="85"/>
    <cellStyle name="Normal 11" xfId="86"/>
    <cellStyle name="Normal 12" xfId="87"/>
    <cellStyle name="Normal 13" xfId="88"/>
    <cellStyle name="Normal 14" xfId="89"/>
    <cellStyle name="Normal 15" xfId="90"/>
    <cellStyle name="Normal 16" xfId="91"/>
    <cellStyle name="Normal 17" xfId="92"/>
    <cellStyle name="Normal 18" xfId="93"/>
    <cellStyle name="Normal 19" xfId="94"/>
    <cellStyle name="Normal 2" xfId="4"/>
    <cellStyle name="Normal 2 2" xfId="95"/>
    <cellStyle name="Normal 2 3" xfId="137"/>
    <cellStyle name="Normal 20" xfId="96"/>
    <cellStyle name="Normal 20 2" xfId="10"/>
    <cellStyle name="Normal 21" xfId="7"/>
    <cellStyle name="Normal 22" xfId="133"/>
    <cellStyle name="Normal 3" xfId="5"/>
    <cellStyle name="Normal 3 2" xfId="97"/>
    <cellStyle name="Normal 3 21" xfId="98"/>
    <cellStyle name="Normal 31" xfId="99"/>
    <cellStyle name="Normal 34" xfId="100"/>
    <cellStyle name="Normal 4" xfId="6"/>
    <cellStyle name="Normal 4 2" xfId="101"/>
    <cellStyle name="Normal 4 2 2" xfId="102"/>
    <cellStyle name="Normal 45" xfId="103"/>
    <cellStyle name="Normal 45 2" xfId="104"/>
    <cellStyle name="Normal 5" xfId="105"/>
    <cellStyle name="Normal 5 2 3" xfId="106"/>
    <cellStyle name="Normal 6" xfId="107"/>
    <cellStyle name="Normal 7" xfId="108"/>
    <cellStyle name="Normal 8" xfId="109"/>
    <cellStyle name="Normal 9" xfId="110"/>
    <cellStyle name="Percent" xfId="3" builtinId="5"/>
    <cellStyle name="Percent 2" xfId="111"/>
    <cellStyle name="Percent 3" xfId="112"/>
    <cellStyle name="Percent 3 50" xfId="113"/>
    <cellStyle name="Percent 4" xfId="114"/>
    <cellStyle name="Percent 5" xfId="115"/>
    <cellStyle name="Percent 6" xfId="116"/>
    <cellStyle name="Percent 7" xfId="117"/>
    <cellStyle name="Percent 8" xfId="118"/>
    <cellStyle name="Percent 9" xfId="135"/>
    <cellStyle name="Percent[1]" xfId="119"/>
    <cellStyle name="STYLE1" xfId="120"/>
    <cellStyle name="STYLE1 2" xfId="121"/>
    <cellStyle name="STYLE2" xfId="122"/>
    <cellStyle name="STYLE3" xfId="123"/>
    <cellStyle name="STYLE3 2" xfId="124"/>
    <cellStyle name="STYLE4" xfId="125"/>
    <cellStyle name="STYLE5" xfId="126"/>
    <cellStyle name="STYLE5 2" xfId="127"/>
    <cellStyle name="STYLE6" xfId="128"/>
    <cellStyle name="STYLE6 2" xfId="129"/>
    <cellStyle name="Subtitle" xfId="130"/>
    <cellStyle name="t" xfId="131"/>
    <cellStyle name="titles" xfId="132"/>
  </cellStyles>
  <dxfs count="0"/>
  <tableStyles count="0" defaultTableStyle="TableStyleMedium2" defaultPivotStyle="PivotStyleLight16"/>
  <colors>
    <mruColors>
      <color rgb="FF0000FF"/>
      <color rgb="FF91877D"/>
      <color rgb="FF004877"/>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0</xdr:col>
      <xdr:colOff>171451</xdr:colOff>
      <xdr:row>1</xdr:row>
      <xdr:rowOff>9523</xdr:rowOff>
    </xdr:from>
    <xdr:ext cx="5686424" cy="17468851"/>
    <xdr:sp macro="" textlink="">
      <xdr:nvSpPr>
        <xdr:cNvPr id="2" name="TextBox 1"/>
        <xdr:cNvSpPr txBox="1"/>
      </xdr:nvSpPr>
      <xdr:spPr>
        <a:xfrm>
          <a:off x="171451" y="209548"/>
          <a:ext cx="5686424" cy="17468851"/>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n-US" sz="1000" b="1">
              <a:solidFill>
                <a:schemeClr val="tx1"/>
              </a:solidFill>
              <a:latin typeface="Arial" panose="020B0604020202020204" pitchFamily="34" charset="0"/>
              <a:ea typeface="+mn-ea"/>
              <a:cs typeface="Arial" panose="020B0604020202020204" pitchFamily="34" charset="0"/>
            </a:rPr>
            <a:t>PART TWO</a:t>
          </a:r>
          <a:endParaRPr lang="en-US" sz="1000">
            <a:solidFill>
              <a:schemeClr val="tx1"/>
            </a:solidFill>
            <a:latin typeface="Arial" panose="020B0604020202020204" pitchFamily="34" charset="0"/>
            <a:ea typeface="+mn-ea"/>
            <a:cs typeface="Arial" panose="020B0604020202020204" pitchFamily="34" charset="0"/>
          </a:endParaRPr>
        </a:p>
        <a:p>
          <a:pPr algn="ctr"/>
          <a:r>
            <a:rPr lang="en-US" sz="1000" b="1">
              <a:solidFill>
                <a:schemeClr val="tx1"/>
              </a:solidFill>
              <a:latin typeface="Arial" panose="020B0604020202020204" pitchFamily="34" charset="0"/>
              <a:ea typeface="+mn-ea"/>
              <a:cs typeface="Arial" panose="020B0604020202020204" pitchFamily="34" charset="0"/>
            </a:rPr>
            <a:t>            Financial Plan for Model Test Proposals</a:t>
          </a:r>
          <a:endParaRPr lang="en-US" sz="1000">
            <a:solidFill>
              <a:schemeClr val="tx1"/>
            </a:solidFill>
            <a:latin typeface="Arial" panose="020B0604020202020204" pitchFamily="34" charset="0"/>
            <a:ea typeface="+mn-ea"/>
            <a:cs typeface="Arial" panose="020B0604020202020204" pitchFamily="34" charset="0"/>
          </a:endParaRPr>
        </a:p>
        <a:p>
          <a:r>
            <a:rPr lang="en-US" sz="1000" b="1">
              <a:solidFill>
                <a:schemeClr val="tx1"/>
              </a:solidFill>
              <a:latin typeface="Arial" panose="020B0604020202020204" pitchFamily="34" charset="0"/>
              <a:ea typeface="+mn-ea"/>
              <a:cs typeface="Arial" panose="020B0604020202020204" pitchFamily="34" charset="0"/>
            </a:rPr>
            <a:t> </a:t>
          </a:r>
          <a:endParaRPr lang="en-US" sz="1000">
            <a:solidFill>
              <a:schemeClr val="tx1"/>
            </a:solidFill>
            <a:latin typeface="Arial" panose="020B0604020202020204" pitchFamily="34" charset="0"/>
            <a:ea typeface="+mn-ea"/>
            <a:cs typeface="Arial" panose="020B0604020202020204" pitchFamily="34" charset="0"/>
          </a:endParaRPr>
        </a:p>
        <a:p>
          <a:r>
            <a:rPr lang="en-US" sz="1000" b="1">
              <a:solidFill>
                <a:schemeClr val="tx1"/>
              </a:solidFill>
              <a:latin typeface="Arial" panose="020B0604020202020204" pitchFamily="34" charset="0"/>
              <a:ea typeface="+mn-ea"/>
              <a:cs typeface="Arial" panose="020B0604020202020204" pitchFamily="34" charset="0"/>
            </a:rPr>
            <a:t> </a:t>
          </a:r>
          <a:endParaRPr lang="en-US" sz="1000">
            <a:solidFill>
              <a:schemeClr val="tx1"/>
            </a:solidFill>
            <a:latin typeface="Arial" panose="020B0604020202020204" pitchFamily="34" charset="0"/>
            <a:ea typeface="+mn-ea"/>
            <a:cs typeface="Arial" panose="020B0604020202020204" pitchFamily="34" charset="0"/>
          </a:endParaRPr>
        </a:p>
        <a:p>
          <a:r>
            <a:rPr lang="en-US" sz="1000" b="1">
              <a:solidFill>
                <a:schemeClr val="tx1"/>
              </a:solidFill>
              <a:latin typeface="Arial" panose="020B0604020202020204" pitchFamily="34" charset="0"/>
              <a:ea typeface="+mn-ea"/>
              <a:cs typeface="Arial" panose="020B0604020202020204" pitchFamily="34" charset="0"/>
            </a:rPr>
            <a:t>Instructions</a:t>
          </a:r>
          <a:endParaRPr lang="en-US" sz="1000">
            <a:solidFill>
              <a:schemeClr val="tx1"/>
            </a:solidFill>
            <a:latin typeface="Arial" panose="020B0604020202020204" pitchFamily="34" charset="0"/>
            <a:ea typeface="+mn-ea"/>
            <a:cs typeface="Arial" panose="020B0604020202020204" pitchFamily="34" charset="0"/>
          </a:endParaRPr>
        </a:p>
        <a:p>
          <a:r>
            <a:rPr lang="en-US" sz="1000">
              <a:solidFill>
                <a:schemeClr val="tx1"/>
              </a:solidFill>
              <a:latin typeface="Arial" panose="020B0604020202020204" pitchFamily="34" charset="0"/>
              <a:ea typeface="+mn-ea"/>
              <a:cs typeface="Arial" panose="020B0604020202020204" pitchFamily="34" charset="0"/>
            </a:rPr>
            <a:t>The following financial plan information and tables must be competed and submitted with state’s Model Test proposals</a:t>
          </a:r>
          <a:r>
            <a:rPr lang="en-US" sz="1000" b="1">
              <a:solidFill>
                <a:schemeClr val="tx1"/>
              </a:solidFill>
              <a:latin typeface="Arial" panose="020B0604020202020204" pitchFamily="34" charset="0"/>
              <a:ea typeface="+mn-ea"/>
              <a:cs typeface="Arial" panose="020B0604020202020204" pitchFamily="34" charset="0"/>
            </a:rPr>
            <a:t>. </a:t>
          </a:r>
          <a:r>
            <a:rPr lang="en-US" sz="1000">
              <a:solidFill>
                <a:schemeClr val="tx1"/>
              </a:solidFill>
              <a:latin typeface="Arial" panose="020B0604020202020204" pitchFamily="34" charset="0"/>
              <a:ea typeface="+mn-ea"/>
              <a:cs typeface="Arial" panose="020B0604020202020204" pitchFamily="34" charset="0"/>
            </a:rPr>
            <a:t>The financial plan provides relevant financial information on per capita health care costs and trends, anticipated financial impact of the model, and return on investment analysis.  For participating commercial health plans, states may provide aggregate health care cost data if detailed cost data is not available. For private insurer information, the AHRQ Medical Expenditure Panel information </a:t>
          </a:r>
          <a:r>
            <a:rPr lang="en-US" sz="1000" u="sng">
              <a:solidFill>
                <a:schemeClr val="tx1"/>
              </a:solidFill>
              <a:latin typeface="Arial" panose="020B0604020202020204" pitchFamily="34" charset="0"/>
              <a:ea typeface="+mn-ea"/>
              <a:cs typeface="Arial" panose="020B0604020202020204" pitchFamily="34" charset="0"/>
            </a:rPr>
            <a:t>http://meps.ahrq.gov/mepsweb</a:t>
          </a:r>
          <a:r>
            <a:rPr lang="en-US" sz="1000">
              <a:solidFill>
                <a:schemeClr val="tx1"/>
              </a:solidFill>
              <a:latin typeface="Arial" panose="020B0604020202020204" pitchFamily="34" charset="0"/>
              <a:ea typeface="+mn-ea"/>
              <a:cs typeface="Arial" panose="020B0604020202020204" pitchFamily="34" charset="0"/>
            </a:rPr>
            <a:t> may be useful, a state specific actuarial report, or another nationally recognized source.  This data is critical to evaluating the state’s Model Testing proposal. Information provided will be used to evaluate model’s projected impact on health care cost, utilization, and health care trend. The detailed financial data should be provided for only the proposed multi-payer target populations and participating payers that are included in the model test.  The information provided in the Financial Plan must validated by a qualified actuary or financial analyst. Please explain in the narrative of the financial plan the methods used for development and the qualifications of the preparer.   If any</a:t>
          </a:r>
          <a:r>
            <a:rPr lang="en-US" sz="1000" baseline="0">
              <a:solidFill>
                <a:schemeClr val="tx1"/>
              </a:solidFill>
              <a:latin typeface="Arial" panose="020B0604020202020204" pitchFamily="34" charset="0"/>
              <a:ea typeface="+mn-ea"/>
              <a:cs typeface="Arial" panose="020B0604020202020204" pitchFamily="34" charset="0"/>
            </a:rPr>
            <a:t> of the data came from sources other than claims, please explain in a footnote how pricing was calculated.</a:t>
          </a:r>
          <a:endParaRPr lang="en-US" sz="1000">
            <a:solidFill>
              <a:schemeClr val="tx1"/>
            </a:solidFill>
            <a:latin typeface="Arial" panose="020B0604020202020204" pitchFamily="34" charset="0"/>
            <a:ea typeface="+mn-ea"/>
            <a:cs typeface="Arial" panose="020B0604020202020204" pitchFamily="34" charset="0"/>
          </a:endParaRPr>
        </a:p>
        <a:p>
          <a:r>
            <a:rPr lang="en-US" sz="1000">
              <a:solidFill>
                <a:schemeClr val="tx1"/>
              </a:solidFill>
              <a:latin typeface="Arial" panose="020B0604020202020204" pitchFamily="34" charset="0"/>
              <a:ea typeface="+mn-ea"/>
              <a:cs typeface="Arial" panose="020B0604020202020204" pitchFamily="34" charset="0"/>
            </a:rPr>
            <a:t> </a:t>
          </a:r>
        </a:p>
        <a:p>
          <a:r>
            <a:rPr lang="en-US" sz="1000" b="0" i="0" u="none" strike="noStrike">
              <a:solidFill>
                <a:schemeClr val="tx1"/>
              </a:solidFill>
              <a:latin typeface="Arial" panose="020B0604020202020204" pitchFamily="34" charset="0"/>
              <a:ea typeface="+mn-ea"/>
              <a:cs typeface="Arial" panose="020B0604020202020204" pitchFamily="34" charset="0"/>
            </a:rPr>
            <a:t>CMS has released aggregated Medicare FFS data at the state (and hospital referral region) level </a:t>
          </a:r>
          <a:r>
            <a:rPr lang="en-US" sz="1000">
              <a:latin typeface="Arial" panose="020B0604020202020204" pitchFamily="34" charset="0"/>
              <a:cs typeface="Arial" panose="020B0604020202020204" pitchFamily="34" charset="0"/>
            </a:rPr>
            <a:t> </a:t>
          </a:r>
          <a:r>
            <a:rPr lang="en-US" sz="1000" b="0" i="0" u="none" strike="noStrike">
              <a:solidFill>
                <a:schemeClr val="tx1"/>
              </a:solidFill>
              <a:latin typeface="Arial" panose="020B0604020202020204" pitchFamily="34" charset="0"/>
              <a:ea typeface="+mn-ea"/>
              <a:cs typeface="Arial" panose="020B0604020202020204" pitchFamily="34" charset="0"/>
            </a:rPr>
            <a:t>Available data include:</a:t>
          </a:r>
          <a:r>
            <a:rPr lang="en-US" sz="1000">
              <a:latin typeface="Arial" panose="020B0604020202020204" pitchFamily="34" charset="0"/>
              <a:cs typeface="Arial" panose="020B0604020202020204" pitchFamily="34" charset="0"/>
            </a:rPr>
            <a:t> </a:t>
          </a:r>
          <a:r>
            <a:rPr lang="en-US" sz="1000" b="0" i="0" u="none" strike="noStrike">
              <a:solidFill>
                <a:schemeClr val="tx1"/>
              </a:solidFill>
              <a:latin typeface="Arial" panose="020B0604020202020204" pitchFamily="34" charset="0"/>
              <a:ea typeface="+mn-ea"/>
              <a:cs typeface="Arial" panose="020B0604020202020204" pitchFamily="34" charset="0"/>
            </a:rPr>
            <a:t>–Demographics and disease prevalence </a:t>
          </a:r>
          <a:r>
            <a:rPr lang="en-US" sz="1000">
              <a:latin typeface="Arial" panose="020B0604020202020204" pitchFamily="34" charset="0"/>
              <a:cs typeface="Arial" panose="020B0604020202020204" pitchFamily="34" charset="0"/>
            </a:rPr>
            <a:t> </a:t>
          </a:r>
          <a:r>
            <a:rPr lang="en-US" sz="1000" b="0" i="0" u="none" strike="noStrike">
              <a:solidFill>
                <a:schemeClr val="tx1"/>
              </a:solidFill>
              <a:latin typeface="Arial" panose="020B0604020202020204" pitchFamily="34" charset="0"/>
              <a:ea typeface="+mn-ea"/>
              <a:cs typeface="Arial" panose="020B0604020202020204" pitchFamily="34" charset="0"/>
            </a:rPr>
            <a:t>–Spending and utilization (by service category)</a:t>
          </a:r>
          <a:r>
            <a:rPr lang="en-US" sz="1000">
              <a:latin typeface="Arial" panose="020B0604020202020204" pitchFamily="34" charset="0"/>
              <a:cs typeface="Arial" panose="020B0604020202020204" pitchFamily="34" charset="0"/>
            </a:rPr>
            <a:t> </a:t>
          </a:r>
          <a:r>
            <a:rPr lang="en-US" sz="1000" b="0" i="0" u="none" strike="noStrike">
              <a:solidFill>
                <a:schemeClr val="tx1"/>
              </a:solidFill>
              <a:latin typeface="Arial" panose="020B0604020202020204" pitchFamily="34" charset="0"/>
              <a:ea typeface="+mn-ea"/>
              <a:cs typeface="Arial" panose="020B0604020202020204" pitchFamily="34" charset="0"/>
            </a:rPr>
            <a:t>–Quality (readmissions, ED visits, avoidable hospitalizations, hospital compare)</a:t>
          </a:r>
          <a:r>
            <a:rPr lang="en-US" sz="1000">
              <a:latin typeface="Arial" panose="020B0604020202020204" pitchFamily="34" charset="0"/>
              <a:cs typeface="Arial" panose="020B0604020202020204" pitchFamily="34" charset="0"/>
            </a:rPr>
            <a:t> </a:t>
          </a:r>
          <a:r>
            <a:rPr lang="en-US" sz="1000" b="0" i="0" u="none" strike="noStrike">
              <a:solidFill>
                <a:schemeClr val="tx1"/>
              </a:solidFill>
              <a:latin typeface="Arial" panose="020B0604020202020204" pitchFamily="34" charset="0"/>
              <a:ea typeface="+mn-ea"/>
              <a:cs typeface="Arial" panose="020B0604020202020204" pitchFamily="34" charset="0"/>
            </a:rPr>
            <a:t>This data can be found at the following site:</a:t>
          </a:r>
          <a:r>
            <a:rPr lang="en-US" sz="1000">
              <a:latin typeface="Arial" panose="020B0604020202020204" pitchFamily="34" charset="0"/>
              <a:cs typeface="Arial" panose="020B0604020202020204" pitchFamily="34" charset="0"/>
            </a:rPr>
            <a:t> </a:t>
          </a:r>
          <a:r>
            <a:rPr lang="en-US" sz="1000" b="0" i="0" u="sng" strike="noStrike">
              <a:solidFill>
                <a:schemeClr val="tx1"/>
              </a:solidFill>
              <a:latin typeface="Arial" panose="020B0604020202020204" pitchFamily="34" charset="0"/>
              <a:ea typeface="+mn-ea"/>
              <a:cs typeface="Arial" panose="020B0604020202020204" pitchFamily="34" charset="0"/>
              <a:hlinkClick xmlns:r="http://schemas.openxmlformats.org/officeDocument/2006/relationships" r:id=""/>
            </a:rPr>
            <a:t>         http://www.iom.edu/Activities/HealthServices/GeographicVariation/Data-Resources.aspx</a:t>
          </a:r>
          <a:r>
            <a:rPr lang="en-US" sz="1000">
              <a:latin typeface="Arial" panose="020B0604020202020204" pitchFamily="34" charset="0"/>
              <a:cs typeface="Arial" panose="020B0604020202020204" pitchFamily="34" charset="0"/>
            </a:rPr>
            <a:t> </a:t>
          </a:r>
        </a:p>
        <a:p>
          <a:endParaRPr lang="en-US" sz="1000">
            <a:solidFill>
              <a:schemeClr val="tx1"/>
            </a:solidFill>
            <a:latin typeface="Arial" panose="020B0604020202020204" pitchFamily="34" charset="0"/>
            <a:ea typeface="+mn-ea"/>
            <a:cs typeface="Arial" panose="020B0604020202020204" pitchFamily="34" charset="0"/>
          </a:endParaRPr>
        </a:p>
        <a:p>
          <a:r>
            <a:rPr lang="en-US" sz="1000">
              <a:solidFill>
                <a:schemeClr val="tx1"/>
              </a:solidFill>
              <a:latin typeface="Arial" panose="020B0604020202020204" pitchFamily="34" charset="0"/>
              <a:ea typeface="+mn-ea"/>
              <a:cs typeface="Arial" panose="020B0604020202020204" pitchFamily="34" charset="0"/>
            </a:rPr>
            <a:t>The following narrative information is required along with the appropriate tables:</a:t>
          </a:r>
        </a:p>
        <a:p>
          <a:pPr lvl="0"/>
          <a:r>
            <a:rPr lang="en-US" sz="1000">
              <a:solidFill>
                <a:schemeClr val="tx1"/>
              </a:solidFill>
              <a:latin typeface="Arial" panose="020B0604020202020204" pitchFamily="34" charset="0"/>
              <a:ea typeface="+mn-ea"/>
              <a:cs typeface="Arial" panose="020B0604020202020204" pitchFamily="34" charset="0"/>
            </a:rPr>
            <a:t>1.        Describe the population being addressed and their respective current projected health care cost trends </a:t>
          </a:r>
          <a:r>
            <a:rPr lang="en-US" sz="1000" b="1">
              <a:solidFill>
                <a:schemeClr val="tx1"/>
              </a:solidFill>
              <a:latin typeface="Arial" panose="020B0604020202020204" pitchFamily="34" charset="0"/>
              <a:ea typeface="+mn-ea"/>
              <a:cs typeface="Arial" panose="020B0604020202020204" pitchFamily="34" charset="0"/>
            </a:rPr>
            <a:t>without</a:t>
          </a:r>
          <a:r>
            <a:rPr lang="en-US" sz="1000">
              <a:solidFill>
                <a:schemeClr val="tx1"/>
              </a:solidFill>
              <a:latin typeface="Arial" panose="020B0604020202020204" pitchFamily="34" charset="0"/>
              <a:ea typeface="+mn-ea"/>
              <a:cs typeface="Arial" panose="020B0604020202020204" pitchFamily="34" charset="0"/>
            </a:rPr>
            <a:t> the model test intervention for the target population over proposed three year testing period.  Show both the per capita costs and the cost trend changes.  Describe the projected health cost trend changes as a result of the model intervention. </a:t>
          </a:r>
        </a:p>
        <a:p>
          <a:pPr lvl="0"/>
          <a:endParaRPr lang="en-US" sz="1000">
            <a:solidFill>
              <a:schemeClr val="tx1"/>
            </a:solidFill>
            <a:latin typeface="Arial" panose="020B0604020202020204" pitchFamily="34" charset="0"/>
            <a:ea typeface="+mn-ea"/>
            <a:cs typeface="Arial" panose="020B0604020202020204" pitchFamily="34" charset="0"/>
          </a:endParaRPr>
        </a:p>
        <a:p>
          <a:pPr lvl="0"/>
          <a:r>
            <a:rPr lang="en-US" sz="1000">
              <a:solidFill>
                <a:schemeClr val="tx1"/>
              </a:solidFill>
              <a:latin typeface="Arial" panose="020B0604020202020204" pitchFamily="34" charset="0"/>
              <a:ea typeface="+mn-ea"/>
              <a:cs typeface="Arial" panose="020B0604020202020204" pitchFamily="34" charset="0"/>
            </a:rPr>
            <a:t>2.        Describe anticipated total cost saving for each year of the test period. Describe the projection for aggregate total cost saving by the end of the model test period.  Describe the net costs savings projected (total saving minus any additional supplemental provider reimbursements or service cost associated with the model test) for each year of the model test and in total for the three years. Supplemental provider reimbursement or services are new provider reimbursements or new services that are not currently being reimbursed or provided. The supplemental costs must be a part of the Model Test.  </a:t>
          </a:r>
        </a:p>
        <a:p>
          <a:pPr lvl="0"/>
          <a:endParaRPr lang="en-US" sz="1000">
            <a:solidFill>
              <a:schemeClr val="tx1"/>
            </a:solidFill>
            <a:latin typeface="Arial" panose="020B0604020202020204" pitchFamily="34" charset="0"/>
            <a:ea typeface="+mn-ea"/>
            <a:cs typeface="Arial" panose="020B0604020202020204" pitchFamily="34" charset="0"/>
          </a:endParaRPr>
        </a:p>
        <a:p>
          <a:pPr lvl="0"/>
          <a:r>
            <a:rPr lang="en-US" sz="1000">
              <a:solidFill>
                <a:schemeClr val="tx1"/>
              </a:solidFill>
              <a:latin typeface="Arial" panose="020B0604020202020204" pitchFamily="34" charset="0"/>
              <a:ea typeface="+mn-ea"/>
              <a:cs typeface="Arial" panose="020B0604020202020204" pitchFamily="34" charset="0"/>
            </a:rPr>
            <a:t>3.        Describe how the model test interventions or payment changes interact with service utilization, health system performance, and per capita cost. Describe the overall impact of the proposed model on the projected health care cost and cost trends in the target population.  Use the health care expenditure categories provided in the tables to describe how the model will impact utilization and service unit cost. Describe any cost associated with supplemental or additional services provided as part of the model test and how these services will have an impact on reducing cost. </a:t>
          </a:r>
        </a:p>
        <a:p>
          <a:pPr lvl="0"/>
          <a:endParaRPr lang="en-US" sz="1000">
            <a:solidFill>
              <a:schemeClr val="tx1"/>
            </a:solidFill>
            <a:latin typeface="Arial" panose="020B0604020202020204" pitchFamily="34" charset="0"/>
            <a:ea typeface="+mn-ea"/>
            <a:cs typeface="Arial" panose="020B0604020202020204" pitchFamily="34" charset="0"/>
          </a:endParaRPr>
        </a:p>
        <a:p>
          <a:r>
            <a:rPr lang="en-US" sz="1000" b="1">
              <a:solidFill>
                <a:schemeClr val="tx1"/>
              </a:solidFill>
              <a:latin typeface="Arial" panose="020B0604020202020204" pitchFamily="34" charset="0"/>
              <a:ea typeface="+mn-ea"/>
              <a:cs typeface="Arial" panose="020B0604020202020204" pitchFamily="34" charset="0"/>
            </a:rPr>
            <a:t>TABLES</a:t>
          </a:r>
          <a:endParaRPr lang="en-US" sz="1000">
            <a:solidFill>
              <a:schemeClr val="tx1"/>
            </a:solidFill>
            <a:latin typeface="Arial" panose="020B0604020202020204" pitchFamily="34" charset="0"/>
            <a:ea typeface="+mn-ea"/>
            <a:cs typeface="Arial" panose="020B0604020202020204" pitchFamily="34" charset="0"/>
          </a:endParaRPr>
        </a:p>
        <a:p>
          <a:endParaRPr lang="en-US" sz="1000" b="0" i="0">
            <a:solidFill>
              <a:schemeClr val="tx1"/>
            </a:solidFill>
            <a:latin typeface="Arial" panose="020B0604020202020204" pitchFamily="34" charset="0"/>
            <a:ea typeface="+mn-ea"/>
            <a:cs typeface="Arial" panose="020B0604020202020204" pitchFamily="34" charset="0"/>
          </a:endParaRPr>
        </a:p>
        <a:p>
          <a:r>
            <a:rPr lang="en-US" sz="1000" b="1" i="0">
              <a:solidFill>
                <a:schemeClr val="tx1"/>
              </a:solidFill>
              <a:latin typeface="Arial" panose="020B0604020202020204" pitchFamily="34" charset="0"/>
              <a:ea typeface="+mn-ea"/>
              <a:cs typeface="Arial" panose="020B0604020202020204" pitchFamily="34" charset="0"/>
            </a:rPr>
            <a:t>For Tables 2 through 4 please use numbers based on the amount paid.  </a:t>
          </a:r>
          <a:r>
            <a:rPr lang="en-US" sz="1000" b="0" i="0">
              <a:solidFill>
                <a:schemeClr val="tx1"/>
              </a:solidFill>
              <a:latin typeface="Arial" panose="020B0604020202020204" pitchFamily="34" charset="0"/>
              <a:ea typeface="+mn-ea"/>
              <a:cs typeface="Arial" panose="020B0604020202020204" pitchFamily="34" charset="0"/>
            </a:rPr>
            <a:t>The Innovation Center is also interested in the Allowable amount for services, in order to determine the co-insurance requirements and</a:t>
          </a:r>
          <a:r>
            <a:rPr lang="en-US" sz="1000" b="0" i="0" baseline="0">
              <a:solidFill>
                <a:schemeClr val="tx1"/>
              </a:solidFill>
              <a:latin typeface="Arial" panose="020B0604020202020204" pitchFamily="34" charset="0"/>
              <a:ea typeface="+mn-ea"/>
              <a:cs typeface="Arial" panose="020B0604020202020204" pitchFamily="34" charset="0"/>
            </a:rPr>
            <a:t> </a:t>
          </a:r>
          <a:r>
            <a:rPr lang="en-US" sz="1000" b="0" i="0">
              <a:solidFill>
                <a:schemeClr val="tx1"/>
              </a:solidFill>
              <a:latin typeface="Arial" panose="020B0604020202020204" pitchFamily="34" charset="0"/>
              <a:ea typeface="+mn-ea"/>
              <a:cs typeface="Arial" panose="020B0604020202020204" pitchFamily="34" charset="0"/>
            </a:rPr>
            <a:t>if state models include shifts  between the allowed versus paid amounts.  To the extent possible, indicate the Allowable PMPM costs as well as the Paid PMPM cost by completing</a:t>
          </a:r>
          <a:r>
            <a:rPr lang="en-US" sz="1000" b="0" i="0" baseline="0">
              <a:solidFill>
                <a:schemeClr val="tx1"/>
              </a:solidFill>
              <a:latin typeface="Arial" panose="020B0604020202020204" pitchFamily="34" charset="0"/>
              <a:ea typeface="+mn-ea"/>
              <a:cs typeface="Arial" panose="020B0604020202020204" pitchFamily="34" charset="0"/>
            </a:rPr>
            <a:t> duplicate worksheets labeled as Allowable costs in the title</a:t>
          </a:r>
          <a:r>
            <a:rPr lang="en-US" sz="1000" b="0" i="0">
              <a:solidFill>
                <a:schemeClr val="tx1"/>
              </a:solidFill>
              <a:latin typeface="Arial" panose="020B0604020202020204" pitchFamily="34" charset="0"/>
              <a:ea typeface="+mn-ea"/>
              <a:cs typeface="Arial" panose="020B0604020202020204" pitchFamily="34" charset="0"/>
            </a:rPr>
            <a:t>.  </a:t>
          </a:r>
          <a:endParaRPr lang="en-US" sz="1000">
            <a:solidFill>
              <a:schemeClr val="tx1"/>
            </a:solidFill>
            <a:latin typeface="Arial" panose="020B0604020202020204" pitchFamily="34" charset="0"/>
            <a:ea typeface="+mn-ea"/>
            <a:cs typeface="Arial" panose="020B0604020202020204" pitchFamily="34" charset="0"/>
          </a:endParaRPr>
        </a:p>
        <a:p>
          <a:endParaRPr lang="en-US" sz="1000">
            <a:solidFill>
              <a:schemeClr val="tx1"/>
            </a:solidFill>
            <a:latin typeface="Arial" panose="020B0604020202020204" pitchFamily="34" charset="0"/>
            <a:ea typeface="+mn-ea"/>
            <a:cs typeface="Arial" panose="020B0604020202020204" pitchFamily="34" charset="0"/>
          </a:endParaRPr>
        </a:p>
        <a:p>
          <a:r>
            <a:rPr lang="en-US" sz="1000">
              <a:solidFill>
                <a:schemeClr val="tx1"/>
              </a:solidFill>
              <a:latin typeface="Arial" panose="020B0604020202020204" pitchFamily="34" charset="0"/>
              <a:ea typeface="+mn-ea"/>
              <a:cs typeface="Arial" panose="020B0604020202020204" pitchFamily="34" charset="0"/>
            </a:rPr>
            <a:t>Complete tables 2A, 2B, 2C, 2D, and 2E to document the current projections of expenditures and utilization </a:t>
          </a:r>
          <a:r>
            <a:rPr lang="en-US" sz="1000" b="1">
              <a:solidFill>
                <a:schemeClr val="tx1"/>
              </a:solidFill>
              <a:latin typeface="Arial" panose="020B0604020202020204" pitchFamily="34" charset="0"/>
              <a:ea typeface="+mn-ea"/>
              <a:cs typeface="Arial" panose="020B0604020202020204" pitchFamily="34" charset="0"/>
            </a:rPr>
            <a:t>without </a:t>
          </a:r>
          <a:r>
            <a:rPr lang="en-US" sz="1000">
              <a:solidFill>
                <a:schemeClr val="tx1"/>
              </a:solidFill>
              <a:latin typeface="Arial" panose="020B0604020202020204" pitchFamily="34" charset="0"/>
              <a:ea typeface="+mn-ea"/>
              <a:cs typeface="Arial" panose="020B0604020202020204" pitchFamily="34" charset="0"/>
            </a:rPr>
            <a:t>the model intervention. </a:t>
          </a:r>
        </a:p>
        <a:p>
          <a:endParaRPr lang="en-US" sz="1000">
            <a:solidFill>
              <a:schemeClr val="tx1"/>
            </a:solidFill>
            <a:latin typeface="Arial" panose="020B0604020202020204" pitchFamily="34" charset="0"/>
            <a:ea typeface="+mn-ea"/>
            <a:cs typeface="Arial" panose="020B0604020202020204" pitchFamily="34" charset="0"/>
          </a:endParaRPr>
        </a:p>
        <a:p>
          <a:r>
            <a:rPr lang="en-US" sz="1000" b="1">
              <a:solidFill>
                <a:schemeClr val="tx1"/>
              </a:solidFill>
              <a:latin typeface="Arial" panose="020B0604020202020204" pitchFamily="34" charset="0"/>
              <a:ea typeface="+mn-ea"/>
              <a:cs typeface="Arial" panose="020B0604020202020204" pitchFamily="34" charset="0"/>
            </a:rPr>
            <a:t>NOTE:  Cells</a:t>
          </a:r>
          <a:r>
            <a:rPr lang="en-US" sz="1000" b="1" baseline="0">
              <a:solidFill>
                <a:schemeClr val="tx1"/>
              </a:solidFill>
              <a:latin typeface="Arial" panose="020B0604020202020204" pitchFamily="34" charset="0"/>
              <a:ea typeface="+mn-ea"/>
              <a:cs typeface="Arial" panose="020B0604020202020204" pitchFamily="34" charset="0"/>
            </a:rPr>
            <a:t> requiring data input are highlighted.  Other cells will be populated/calculated automaticially.</a:t>
          </a:r>
          <a:endParaRPr lang="en-US" sz="1000" b="1">
            <a:solidFill>
              <a:schemeClr val="tx1"/>
            </a:solidFill>
            <a:latin typeface="Arial" panose="020B0604020202020204" pitchFamily="34" charset="0"/>
            <a:ea typeface="+mn-ea"/>
            <a:cs typeface="Arial" panose="020B0604020202020204" pitchFamily="34" charset="0"/>
          </a:endParaRPr>
        </a:p>
        <a:p>
          <a:r>
            <a:rPr lang="en-US" sz="1000">
              <a:solidFill>
                <a:schemeClr val="tx1"/>
              </a:solidFill>
              <a:latin typeface="Arial" panose="020B0604020202020204" pitchFamily="34" charset="0"/>
              <a:ea typeface="+mn-ea"/>
              <a:cs typeface="Arial" panose="020B0604020202020204" pitchFamily="34" charset="0"/>
            </a:rPr>
            <a:t> </a:t>
          </a:r>
        </a:p>
        <a:p>
          <a:r>
            <a:rPr lang="en-US" sz="1000" b="1">
              <a:solidFill>
                <a:schemeClr val="tx1"/>
              </a:solidFill>
              <a:latin typeface="Arial" panose="020B0604020202020204" pitchFamily="34" charset="0"/>
              <a:ea typeface="+mn-ea"/>
              <a:cs typeface="Arial" panose="020B0604020202020204" pitchFamily="34" charset="0"/>
            </a:rPr>
            <a:t>TABLE 2A:</a:t>
          </a:r>
          <a:r>
            <a:rPr lang="en-US" sz="1000">
              <a:solidFill>
                <a:schemeClr val="tx1"/>
              </a:solidFill>
              <a:latin typeface="Arial" panose="020B0604020202020204" pitchFamily="34" charset="0"/>
              <a:ea typeface="+mn-ea"/>
              <a:cs typeface="Arial" panose="020B0604020202020204" pitchFamily="34" charset="0"/>
            </a:rPr>
            <a:t> Provide the most recent year per capita health care cost by major beneficiary category of service and the estimated per capita cost change for the target population by the final year of the test without model test intervention.   Note,  in filling</a:t>
          </a:r>
          <a:r>
            <a:rPr lang="en-US" sz="1000" baseline="0">
              <a:solidFill>
                <a:schemeClr val="tx1"/>
              </a:solidFill>
              <a:latin typeface="Arial" panose="020B0604020202020204" pitchFamily="34" charset="0"/>
              <a:ea typeface="+mn-ea"/>
              <a:cs typeface="Arial" panose="020B0604020202020204" pitchFamily="34" charset="0"/>
            </a:rPr>
            <a:t> out the tables by categories of service a State does not need to focus on specific codes.  Rather, a reasonable grouping of services expenditures that fit into the category heading will suffice for purposes of the application.  In addition, "Year 0" indicatiose base year cost information.  Please identify the 12 month period used for the Year 0.</a:t>
          </a:r>
          <a:endParaRPr lang="en-US" sz="1000">
            <a:solidFill>
              <a:schemeClr val="tx1"/>
            </a:solidFill>
            <a:latin typeface="Arial" panose="020B0604020202020204" pitchFamily="34" charset="0"/>
            <a:ea typeface="+mn-ea"/>
            <a:cs typeface="Arial" panose="020B0604020202020204" pitchFamily="34" charset="0"/>
          </a:endParaRPr>
        </a:p>
        <a:p>
          <a:r>
            <a:rPr lang="en-US" sz="1000" b="1">
              <a:solidFill>
                <a:schemeClr val="tx1"/>
              </a:solidFill>
              <a:latin typeface="Arial" panose="020B0604020202020204" pitchFamily="34" charset="0"/>
              <a:ea typeface="+mn-ea"/>
              <a:cs typeface="Arial" panose="020B0604020202020204" pitchFamily="34" charset="0"/>
            </a:rPr>
            <a:t>TABLE 2B:</a:t>
          </a:r>
          <a:r>
            <a:rPr lang="en-US" sz="1000">
              <a:solidFill>
                <a:schemeClr val="tx1"/>
              </a:solidFill>
              <a:latin typeface="Arial" panose="020B0604020202020204" pitchFamily="34" charset="0"/>
              <a:ea typeface="+mn-ea"/>
              <a:cs typeface="Arial" panose="020B0604020202020204" pitchFamily="34" charset="0"/>
            </a:rPr>
            <a:t> Provide per capita change in expenditures for each year of the test period without the model intervention.</a:t>
          </a:r>
        </a:p>
        <a:p>
          <a:r>
            <a:rPr lang="en-US" sz="1000" b="1">
              <a:solidFill>
                <a:schemeClr val="tx1"/>
              </a:solidFill>
              <a:latin typeface="Arial" panose="020B0604020202020204" pitchFamily="34" charset="0"/>
              <a:ea typeface="+mn-ea"/>
              <a:cs typeface="Arial" panose="020B0604020202020204" pitchFamily="34" charset="0"/>
            </a:rPr>
            <a:t>TABLE 2C:</a:t>
          </a:r>
          <a:r>
            <a:rPr lang="en-US" sz="1000">
              <a:solidFill>
                <a:schemeClr val="tx1"/>
              </a:solidFill>
              <a:latin typeface="Arial" panose="020B0604020202020204" pitchFamily="34" charset="0"/>
              <a:ea typeface="+mn-ea"/>
              <a:cs typeface="Arial" panose="020B0604020202020204" pitchFamily="34" charset="0"/>
            </a:rPr>
            <a:t> Provide baseline Year 0 service utilization and unit cost by category of service for each major target population and estimated percent change by the final year of the test without model test intervention.   Final</a:t>
          </a:r>
          <a:r>
            <a:rPr lang="en-US" sz="1000" baseline="0">
              <a:solidFill>
                <a:schemeClr val="tx1"/>
              </a:solidFill>
              <a:latin typeface="Arial" panose="020B0604020202020204" pitchFamily="34" charset="0"/>
              <a:ea typeface="+mn-ea"/>
              <a:cs typeface="Arial" panose="020B0604020202020204" pitchFamily="34" charset="0"/>
            </a:rPr>
            <a:t> Year indicates the edn of the test period, i.e., Year 3 of the testing period.</a:t>
          </a:r>
          <a:endParaRPr lang="en-US" sz="1000">
            <a:solidFill>
              <a:schemeClr val="tx1"/>
            </a:solidFill>
            <a:latin typeface="Arial" panose="020B0604020202020204" pitchFamily="34" charset="0"/>
            <a:ea typeface="+mn-ea"/>
            <a:cs typeface="Arial" panose="020B0604020202020204" pitchFamily="34" charset="0"/>
          </a:endParaRPr>
        </a:p>
        <a:p>
          <a:r>
            <a:rPr lang="en-US" sz="1000" b="1">
              <a:solidFill>
                <a:schemeClr val="tx1"/>
              </a:solidFill>
              <a:latin typeface="Arial" panose="020B0604020202020204" pitchFamily="34" charset="0"/>
              <a:ea typeface="+mn-ea"/>
              <a:cs typeface="Arial" panose="020B0604020202020204" pitchFamily="34" charset="0"/>
            </a:rPr>
            <a:t>TABLE 2D: </a:t>
          </a:r>
          <a:r>
            <a:rPr lang="en-US" sz="1000">
              <a:solidFill>
                <a:schemeClr val="tx1"/>
              </a:solidFill>
              <a:latin typeface="Arial" panose="020B0604020202020204" pitchFamily="34" charset="0"/>
              <a:ea typeface="+mn-ea"/>
              <a:cs typeface="Arial" panose="020B0604020202020204" pitchFamily="34" charset="0"/>
            </a:rPr>
            <a:t>Provide estimated changes to utilization for each year of the test period without the model test intervention.  </a:t>
          </a:r>
        </a:p>
        <a:p>
          <a:r>
            <a:rPr lang="en-US" sz="1000" b="1">
              <a:solidFill>
                <a:schemeClr val="tx1"/>
              </a:solidFill>
              <a:latin typeface="Arial" panose="020B0604020202020204" pitchFamily="34" charset="0"/>
              <a:ea typeface="+mn-ea"/>
              <a:cs typeface="Arial" panose="020B0604020202020204" pitchFamily="34" charset="0"/>
            </a:rPr>
            <a:t>TABLE 2E:</a:t>
          </a:r>
          <a:r>
            <a:rPr lang="en-US" sz="1000">
              <a:solidFill>
                <a:schemeClr val="tx1"/>
              </a:solidFill>
              <a:latin typeface="Arial" panose="020B0604020202020204" pitchFamily="34" charset="0"/>
              <a:ea typeface="+mn-ea"/>
              <a:cs typeface="Arial" panose="020B0604020202020204" pitchFamily="34" charset="0"/>
            </a:rPr>
            <a:t> Provide estimated changes to average unit cost for each year of the test period without the model test intervention.  </a:t>
          </a:r>
        </a:p>
        <a:p>
          <a:r>
            <a:rPr lang="en-US" sz="1000" b="1">
              <a:solidFill>
                <a:schemeClr val="tx1"/>
              </a:solidFill>
              <a:latin typeface="Arial" panose="020B0604020202020204" pitchFamily="34" charset="0"/>
              <a:ea typeface="+mn-ea"/>
              <a:cs typeface="Arial" panose="020B0604020202020204" pitchFamily="34" charset="0"/>
            </a:rPr>
            <a:t> </a:t>
          </a:r>
          <a:endParaRPr lang="en-US" sz="1000">
            <a:solidFill>
              <a:schemeClr val="tx1"/>
            </a:solidFill>
            <a:latin typeface="Arial" panose="020B0604020202020204" pitchFamily="34" charset="0"/>
            <a:ea typeface="+mn-ea"/>
            <a:cs typeface="Arial" panose="020B0604020202020204" pitchFamily="34" charset="0"/>
          </a:endParaRPr>
        </a:p>
        <a:p>
          <a:r>
            <a:rPr lang="en-US" sz="1000">
              <a:solidFill>
                <a:schemeClr val="tx1"/>
              </a:solidFill>
              <a:latin typeface="Arial" panose="020B0604020202020204" pitchFamily="34" charset="0"/>
              <a:ea typeface="+mn-ea"/>
              <a:cs typeface="Arial" panose="020B0604020202020204" pitchFamily="34" charset="0"/>
            </a:rPr>
            <a:t>Complete tables 3 A, 3B, 3C, 3D, and 3E to document the estimated impact  </a:t>
          </a:r>
          <a:r>
            <a:rPr lang="en-US" sz="1000" b="1">
              <a:solidFill>
                <a:schemeClr val="tx1"/>
              </a:solidFill>
              <a:latin typeface="Arial" panose="020B0604020202020204" pitchFamily="34" charset="0"/>
              <a:ea typeface="+mn-ea"/>
              <a:cs typeface="Arial" panose="020B0604020202020204" pitchFamily="34" charset="0"/>
            </a:rPr>
            <a:t>with</a:t>
          </a:r>
          <a:r>
            <a:rPr lang="en-US" sz="1000">
              <a:solidFill>
                <a:schemeClr val="tx1"/>
              </a:solidFill>
              <a:latin typeface="Arial" panose="020B0604020202020204" pitchFamily="34" charset="0"/>
              <a:ea typeface="+mn-ea"/>
              <a:cs typeface="Arial" panose="020B0604020202020204" pitchFamily="34" charset="0"/>
            </a:rPr>
            <a:t> the model test on health care cost and utilization.</a:t>
          </a:r>
        </a:p>
        <a:p>
          <a:r>
            <a:rPr lang="en-US" sz="1000">
              <a:solidFill>
                <a:schemeClr val="tx1"/>
              </a:solidFill>
              <a:latin typeface="Arial" panose="020B0604020202020204" pitchFamily="34" charset="0"/>
              <a:ea typeface="+mn-ea"/>
              <a:cs typeface="Arial" panose="020B0604020202020204" pitchFamily="34" charset="0"/>
            </a:rPr>
            <a:t> </a:t>
          </a:r>
        </a:p>
        <a:p>
          <a:r>
            <a:rPr lang="en-US" sz="1000" b="1">
              <a:solidFill>
                <a:schemeClr val="tx1"/>
              </a:solidFill>
              <a:latin typeface="Arial" panose="020B0604020202020204" pitchFamily="34" charset="0"/>
              <a:ea typeface="+mn-ea"/>
              <a:cs typeface="Arial" panose="020B0604020202020204" pitchFamily="34" charset="0"/>
            </a:rPr>
            <a:t>TABLE 3A</a:t>
          </a:r>
          <a:r>
            <a:rPr lang="en-US" sz="1000">
              <a:solidFill>
                <a:schemeClr val="tx1"/>
              </a:solidFill>
              <a:latin typeface="Arial" panose="020B0604020202020204" pitchFamily="34" charset="0"/>
              <a:ea typeface="+mn-ea"/>
              <a:cs typeface="Arial" panose="020B0604020202020204" pitchFamily="34" charset="0"/>
            </a:rPr>
            <a:t>: Provide an estimate of the per capita health care cost by major beneficiary category of service and the estimated change in per capita cost for the target population by the final year of the test with model test intervention.  </a:t>
          </a:r>
          <a:r>
            <a:rPr lang="en-US" sz="1000" baseline="0">
              <a:solidFill>
                <a:schemeClr val="tx1"/>
              </a:solidFill>
              <a:latin typeface="Arial" panose="020B0604020202020204" pitchFamily="34" charset="0"/>
              <a:ea typeface="+mn-ea"/>
              <a:cs typeface="Arial" panose="020B0604020202020204" pitchFamily="34" charset="0"/>
            </a:rPr>
            <a:t>In addition, "Year 0" indicatiose base year cost information.  Please identify the 12 month period used for the Year 0.</a:t>
          </a:r>
          <a:endParaRPr lang="en-US" sz="1000">
            <a:solidFill>
              <a:schemeClr val="tx1"/>
            </a:solidFill>
            <a:latin typeface="Arial" panose="020B0604020202020204" pitchFamily="34" charset="0"/>
            <a:ea typeface="+mn-ea"/>
            <a:cs typeface="Arial" panose="020B0604020202020204" pitchFamily="34" charset="0"/>
          </a:endParaRPr>
        </a:p>
        <a:p>
          <a:r>
            <a:rPr lang="en-US" sz="1000" b="1">
              <a:solidFill>
                <a:schemeClr val="tx1"/>
              </a:solidFill>
              <a:latin typeface="Arial" panose="020B0604020202020204" pitchFamily="34" charset="0"/>
              <a:ea typeface="+mn-ea"/>
              <a:cs typeface="Arial" panose="020B0604020202020204" pitchFamily="34" charset="0"/>
            </a:rPr>
            <a:t>TABLE 3B</a:t>
          </a:r>
          <a:r>
            <a:rPr lang="en-US" sz="1000">
              <a:solidFill>
                <a:schemeClr val="tx1"/>
              </a:solidFill>
              <a:latin typeface="Arial" panose="020B0604020202020204" pitchFamily="34" charset="0"/>
              <a:ea typeface="+mn-ea"/>
              <a:cs typeface="Arial" panose="020B0604020202020204" pitchFamily="34" charset="0"/>
            </a:rPr>
            <a:t>: Provide estimate of the per capita change in expenditures for each year of model test period with the model intervention.</a:t>
          </a:r>
        </a:p>
        <a:p>
          <a:r>
            <a:rPr lang="en-US" sz="1000" b="1">
              <a:solidFill>
                <a:schemeClr val="tx1"/>
              </a:solidFill>
              <a:latin typeface="Arial" panose="020B0604020202020204" pitchFamily="34" charset="0"/>
              <a:ea typeface="+mn-ea"/>
              <a:cs typeface="Arial" panose="020B0604020202020204" pitchFamily="34" charset="0"/>
            </a:rPr>
            <a:t>TABLE 3C: </a:t>
          </a:r>
          <a:r>
            <a:rPr lang="en-US" sz="1000">
              <a:solidFill>
                <a:schemeClr val="tx1"/>
              </a:solidFill>
              <a:latin typeface="Arial" panose="020B0604020202020204" pitchFamily="34" charset="0"/>
              <a:ea typeface="+mn-ea"/>
              <a:cs typeface="Arial" panose="020B0604020202020204" pitchFamily="34" charset="0"/>
            </a:rPr>
            <a:t>Provide baseline year 0 service utilization and unit costs by categories of service for each major target population and estimated percent change for the final year of the test with the model test intervention.  Final</a:t>
          </a:r>
          <a:r>
            <a:rPr lang="en-US" sz="1000" baseline="0">
              <a:solidFill>
                <a:schemeClr val="tx1"/>
              </a:solidFill>
              <a:latin typeface="Arial" panose="020B0604020202020204" pitchFamily="34" charset="0"/>
              <a:ea typeface="+mn-ea"/>
              <a:cs typeface="Arial" panose="020B0604020202020204" pitchFamily="34" charset="0"/>
            </a:rPr>
            <a:t> Year indicates the edn of the test period, i.e., Year 3 of the testing period.</a:t>
          </a:r>
          <a:endParaRPr lang="en-US" sz="1000">
            <a:solidFill>
              <a:schemeClr val="tx1"/>
            </a:solidFill>
            <a:latin typeface="Arial" panose="020B0604020202020204" pitchFamily="34" charset="0"/>
            <a:ea typeface="+mn-ea"/>
            <a:cs typeface="Arial" panose="020B0604020202020204" pitchFamily="34" charset="0"/>
          </a:endParaRPr>
        </a:p>
        <a:p>
          <a:r>
            <a:rPr lang="en-US" sz="1000" b="1">
              <a:solidFill>
                <a:schemeClr val="tx1"/>
              </a:solidFill>
              <a:latin typeface="Arial" panose="020B0604020202020204" pitchFamily="34" charset="0"/>
              <a:ea typeface="+mn-ea"/>
              <a:cs typeface="Arial" panose="020B0604020202020204" pitchFamily="34" charset="0"/>
            </a:rPr>
            <a:t>TABLE 3D: </a:t>
          </a:r>
          <a:r>
            <a:rPr lang="en-US" sz="1000">
              <a:solidFill>
                <a:schemeClr val="tx1"/>
              </a:solidFill>
              <a:latin typeface="Arial" panose="020B0604020202020204" pitchFamily="34" charset="0"/>
              <a:ea typeface="+mn-ea"/>
              <a:cs typeface="Arial" panose="020B0604020202020204" pitchFamily="34" charset="0"/>
            </a:rPr>
            <a:t>Provide estimated changes to utilization for each year of the test period with the model test intervention.</a:t>
          </a:r>
          <a:endParaRPr lang="en-US"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000" b="1">
              <a:solidFill>
                <a:schemeClr val="tx1"/>
              </a:solidFill>
              <a:latin typeface="Arial" panose="020B0604020202020204" pitchFamily="34" charset="0"/>
              <a:ea typeface="+mn-ea"/>
              <a:cs typeface="Arial" panose="020B0604020202020204" pitchFamily="34" charset="0"/>
            </a:rPr>
            <a:t>TABLE 3E: </a:t>
          </a:r>
          <a:r>
            <a:rPr lang="en-US" sz="1000">
              <a:solidFill>
                <a:schemeClr val="tx1"/>
              </a:solidFill>
              <a:latin typeface="Arial" panose="020B0604020202020204" pitchFamily="34" charset="0"/>
              <a:ea typeface="+mn-ea"/>
              <a:cs typeface="Arial" panose="020B0604020202020204" pitchFamily="34" charset="0"/>
            </a:rPr>
            <a:t>Provide estimated changes to average unit cost for each year of the test period with the model test intervention.</a:t>
          </a:r>
        </a:p>
        <a:p>
          <a:endParaRPr lang="en-US" sz="1000">
            <a:solidFill>
              <a:schemeClr val="tx1"/>
            </a:solidFill>
            <a:latin typeface="Arial" panose="020B0604020202020204" pitchFamily="34" charset="0"/>
            <a:ea typeface="+mn-ea"/>
            <a:cs typeface="Arial" panose="020B0604020202020204" pitchFamily="34" charset="0"/>
          </a:endParaRPr>
        </a:p>
        <a:p>
          <a:endParaRPr lang="en-US" sz="1000">
            <a:solidFill>
              <a:schemeClr val="tx1"/>
            </a:solidFill>
            <a:latin typeface="Arial" panose="020B0604020202020204" pitchFamily="34" charset="0"/>
            <a:ea typeface="+mn-ea"/>
            <a:cs typeface="Arial" panose="020B0604020202020204" pitchFamily="34" charset="0"/>
          </a:endParaRPr>
        </a:p>
        <a:p>
          <a:r>
            <a:rPr lang="en-US" sz="1000">
              <a:solidFill>
                <a:schemeClr val="tx1"/>
              </a:solidFill>
              <a:latin typeface="Arial" panose="020B0604020202020204" pitchFamily="34" charset="0"/>
              <a:ea typeface="+mn-ea"/>
              <a:cs typeface="Arial" panose="020B0604020202020204" pitchFamily="34" charset="0"/>
            </a:rPr>
            <a:t>NOTE: Put “NA “for any category of cost not within the scope of the model tests. </a:t>
          </a:r>
          <a:endParaRPr lang="en-US" sz="1000">
            <a:latin typeface="Arial" panose="020B0604020202020204" pitchFamily="34" charset="0"/>
            <a:cs typeface="Arial" panose="020B0604020202020204" pitchFamily="34" charset="0"/>
          </a:endParaRPr>
        </a:p>
        <a:p>
          <a:endParaRPr lang="en-US" sz="1000">
            <a:latin typeface="Arial" panose="020B0604020202020204" pitchFamily="34" charset="0"/>
            <a:cs typeface="Arial" panose="020B0604020202020204" pitchFamily="34" charset="0"/>
          </a:endParaRPr>
        </a:p>
      </xdr:txBody>
    </xdr:sp>
    <xdr:clientData/>
  </xdr:oneCellAnchor>
  <xdr:oneCellAnchor>
    <xdr:from>
      <xdr:col>0</xdr:col>
      <xdr:colOff>590550</xdr:colOff>
      <xdr:row>94</xdr:row>
      <xdr:rowOff>180975</xdr:rowOff>
    </xdr:from>
    <xdr:ext cx="184731" cy="264560"/>
    <xdr:sp macro="" textlink="">
      <xdr:nvSpPr>
        <xdr:cNvPr id="3" name="TextBox 2"/>
        <xdr:cNvSpPr txBox="1"/>
      </xdr:nvSpPr>
      <xdr:spPr>
        <a:xfrm>
          <a:off x="590550" y="1898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sz="1100"/>
        </a:p>
      </xdr:txBody>
    </xdr:sp>
    <xdr:clientData/>
  </xdr:oneCellAnchor>
  <xdr:twoCellAnchor>
    <xdr:from>
      <xdr:col>0</xdr:col>
      <xdr:colOff>219075</xdr:colOff>
      <xdr:row>89</xdr:row>
      <xdr:rowOff>19051</xdr:rowOff>
    </xdr:from>
    <xdr:to>
      <xdr:col>8</xdr:col>
      <xdr:colOff>361950</xdr:colOff>
      <xdr:row>110</xdr:row>
      <xdr:rowOff>76200</xdr:rowOff>
    </xdr:to>
    <xdr:sp macro="" textlink="">
      <xdr:nvSpPr>
        <xdr:cNvPr id="4" name="TextBox 3"/>
        <xdr:cNvSpPr txBox="1"/>
      </xdr:nvSpPr>
      <xdr:spPr>
        <a:xfrm>
          <a:off x="219075" y="17821276"/>
          <a:ext cx="5629275" cy="4257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0" i="0" u="none" strike="noStrike">
            <a:solidFill>
              <a:schemeClr val="dk1"/>
            </a:solidFill>
            <a:latin typeface="+mn-lt"/>
            <a:ea typeface="+mn-ea"/>
            <a:cs typeface="+mn-cs"/>
          </a:endParaRPr>
        </a:p>
        <a:p>
          <a:r>
            <a:rPr lang="en-US" sz="1100">
              <a:solidFill>
                <a:schemeClr val="dk1"/>
              </a:solidFill>
              <a:latin typeface="+mn-lt"/>
              <a:ea typeface="+mn-ea"/>
              <a:cs typeface="+mn-cs"/>
            </a:rPr>
            <a:t>Complete Tables 4A and 4B to document net savings from the model test intervention and the return on investment of Innovation Center and other contributed funds (federal, state, private) to the model intervention.</a:t>
          </a:r>
          <a:endParaRPr lang="en-US"/>
        </a:p>
        <a:p>
          <a:r>
            <a:rPr lang="en-US" sz="1100">
              <a:solidFill>
                <a:schemeClr val="dk1"/>
              </a:solidFill>
              <a:latin typeface="+mn-lt"/>
              <a:ea typeface="+mn-ea"/>
              <a:cs typeface="+mn-cs"/>
            </a:rPr>
            <a:t> </a:t>
          </a:r>
          <a:endParaRPr lang="en-US"/>
        </a:p>
        <a:p>
          <a:r>
            <a:rPr lang="en-US" sz="1100" b="1">
              <a:solidFill>
                <a:schemeClr val="dk1"/>
              </a:solidFill>
              <a:latin typeface="+mn-lt"/>
              <a:ea typeface="+mn-ea"/>
              <a:cs typeface="+mn-cs"/>
            </a:rPr>
            <a:t>Table 4A: </a:t>
          </a:r>
          <a:r>
            <a:rPr lang="en-US" sz="1100">
              <a:solidFill>
                <a:schemeClr val="dk1"/>
              </a:solidFill>
              <a:latin typeface="+mn-lt"/>
              <a:ea typeface="+mn-ea"/>
              <a:cs typeface="+mn-cs"/>
            </a:rPr>
            <a:t>Provide the 3 year estimated total net savings for the period of the model testing intervention. Please account for ramp up times and lags. </a:t>
          </a:r>
          <a:r>
            <a:rPr lang="en-US" sz="1100" b="1">
              <a:solidFill>
                <a:schemeClr val="dk1"/>
              </a:solidFill>
              <a:latin typeface="+mn-lt"/>
              <a:ea typeface="+mn-ea"/>
              <a:cs typeface="+mn-cs"/>
            </a:rPr>
            <a:t>Note</a:t>
          </a:r>
          <a:r>
            <a:rPr lang="en-US" sz="1100">
              <a:solidFill>
                <a:schemeClr val="dk1"/>
              </a:solidFill>
              <a:latin typeface="+mn-lt"/>
              <a:ea typeface="+mn-ea"/>
              <a:cs typeface="+mn-cs"/>
            </a:rPr>
            <a:t>: Net saving is based on calculating the difference between the “project cost” based on current trend and the actual change in cost trend over the test period minus the Innovation Center and any other contributed funds provided to support supplemental services as part of the model test.  </a:t>
          </a:r>
          <a:endParaRPr lang="en-US"/>
        </a:p>
        <a:p>
          <a:r>
            <a:rPr lang="en-US" sz="1100" b="1">
              <a:solidFill>
                <a:schemeClr val="dk1"/>
              </a:solidFill>
              <a:latin typeface="+mn-lt"/>
              <a:ea typeface="+mn-ea"/>
              <a:cs typeface="+mn-cs"/>
            </a:rPr>
            <a:t>Table 4B:  </a:t>
          </a:r>
          <a:r>
            <a:rPr lang="en-US" sz="1100">
              <a:solidFill>
                <a:schemeClr val="dk1"/>
              </a:solidFill>
              <a:latin typeface="+mn-lt"/>
              <a:ea typeface="+mn-ea"/>
              <a:cs typeface="+mn-cs"/>
            </a:rPr>
            <a:t>Provide estimated total return on investment for Medicaid/CHIP and Medicare coverage program. The ROI is calculated based on the total 3 and 5 year net saving over the total Innovation Center and other contributed funds invested in the model test intervention.  The state may request claims data if necessary for Medicare FFS and Part D cost and trend analysis. </a:t>
          </a:r>
        </a:p>
        <a:p>
          <a:endParaRPr lang="en-US" sz="1100">
            <a:solidFill>
              <a:schemeClr val="dk1"/>
            </a:solidFill>
            <a:latin typeface="+mn-lt"/>
            <a:ea typeface="+mn-ea"/>
            <a:cs typeface="+mn-cs"/>
          </a:endParaRPr>
        </a:p>
        <a:p>
          <a:endParaRPr lang="en-US" sz="1100" b="0" i="0" u="none" strike="noStrike">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1"/>
  </sheetPr>
  <dimension ref="A1"/>
  <sheetViews>
    <sheetView tabSelected="1" zoomScaleNormal="100" workbookViewId="0"/>
  </sheetViews>
  <sheetFormatPr defaultColWidth="9.28515625" defaultRowHeight="12.75"/>
  <cols>
    <col min="1" max="16384" width="9.28515625" style="81"/>
  </cols>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1"/>
  </sheetPr>
  <dimension ref="A1:BL26"/>
  <sheetViews>
    <sheetView zoomScaleNormal="100" workbookViewId="0">
      <selection sqref="A1:BL1"/>
    </sheetView>
  </sheetViews>
  <sheetFormatPr defaultColWidth="12.5703125" defaultRowHeight="12.75"/>
  <cols>
    <col min="1" max="1" width="24.7109375" style="81" customWidth="1"/>
    <col min="2" max="43" width="10.28515625" style="81" customWidth="1"/>
    <col min="44" max="16384" width="12.5703125" style="81"/>
  </cols>
  <sheetData>
    <row r="1" spans="1:64" ht="18">
      <c r="A1" s="176" t="s">
        <v>90</v>
      </c>
      <c r="B1" s="177"/>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8"/>
    </row>
    <row r="2" spans="1:64" ht="18.75" customHeight="1">
      <c r="A2" s="179" t="s">
        <v>91</v>
      </c>
      <c r="B2" s="180"/>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1"/>
    </row>
    <row r="3" spans="1:64" ht="22.15" customHeight="1">
      <c r="A3" s="185" t="s">
        <v>74</v>
      </c>
      <c r="B3" s="194" t="s">
        <v>13</v>
      </c>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6"/>
      <c r="AD3" s="195" t="s">
        <v>48</v>
      </c>
      <c r="AE3" s="195"/>
      <c r="AF3" s="195"/>
      <c r="AG3" s="195"/>
      <c r="AH3" s="195"/>
      <c r="AI3" s="195"/>
      <c r="AJ3" s="195"/>
      <c r="AK3" s="195"/>
      <c r="AL3" s="195"/>
      <c r="AM3" s="195"/>
      <c r="AN3" s="195"/>
      <c r="AO3" s="195"/>
      <c r="AP3" s="195"/>
      <c r="AQ3" s="196"/>
      <c r="AR3" s="194" t="s">
        <v>67</v>
      </c>
      <c r="AS3" s="195"/>
      <c r="AT3" s="195"/>
      <c r="AU3" s="195"/>
      <c r="AV3" s="195"/>
      <c r="AW3" s="195"/>
      <c r="AX3" s="195"/>
      <c r="AY3" s="195"/>
      <c r="AZ3" s="195"/>
      <c r="BA3" s="195"/>
      <c r="BB3" s="195"/>
      <c r="BC3" s="195"/>
      <c r="BD3" s="195"/>
      <c r="BE3" s="195"/>
      <c r="BF3" s="195"/>
      <c r="BG3" s="195"/>
      <c r="BH3" s="195"/>
      <c r="BI3" s="195"/>
      <c r="BJ3" s="195"/>
      <c r="BK3" s="195"/>
      <c r="BL3" s="196"/>
    </row>
    <row r="4" spans="1:64" ht="36.75" customHeight="1">
      <c r="A4" s="186"/>
      <c r="B4" s="188" t="s">
        <v>98</v>
      </c>
      <c r="C4" s="193"/>
      <c r="D4" s="193"/>
      <c r="E4" s="193"/>
      <c r="F4" s="193"/>
      <c r="G4" s="193"/>
      <c r="H4" s="189"/>
      <c r="I4" s="188" t="s">
        <v>138</v>
      </c>
      <c r="J4" s="193"/>
      <c r="K4" s="193"/>
      <c r="L4" s="193"/>
      <c r="M4" s="193"/>
      <c r="N4" s="193"/>
      <c r="O4" s="189"/>
      <c r="P4" s="188" t="s">
        <v>139</v>
      </c>
      <c r="Q4" s="193"/>
      <c r="R4" s="193"/>
      <c r="S4" s="193"/>
      <c r="T4" s="193"/>
      <c r="U4" s="193"/>
      <c r="V4" s="189"/>
      <c r="W4" s="188" t="s">
        <v>140</v>
      </c>
      <c r="X4" s="193"/>
      <c r="Y4" s="193"/>
      <c r="Z4" s="193"/>
      <c r="AA4" s="193"/>
      <c r="AB4" s="193"/>
      <c r="AC4" s="189"/>
      <c r="AD4" s="188" t="s">
        <v>102</v>
      </c>
      <c r="AE4" s="193"/>
      <c r="AF4" s="193"/>
      <c r="AG4" s="193"/>
      <c r="AH4" s="193"/>
      <c r="AI4" s="193"/>
      <c r="AJ4" s="189"/>
      <c r="AK4" s="188" t="s">
        <v>103</v>
      </c>
      <c r="AL4" s="193"/>
      <c r="AM4" s="193"/>
      <c r="AN4" s="193"/>
      <c r="AO4" s="193"/>
      <c r="AP4" s="193"/>
      <c r="AQ4" s="189"/>
      <c r="AR4" s="188" t="s">
        <v>131</v>
      </c>
      <c r="AS4" s="193"/>
      <c r="AT4" s="193"/>
      <c r="AU4" s="193"/>
      <c r="AV4" s="193"/>
      <c r="AW4" s="193"/>
      <c r="AX4" s="189"/>
      <c r="AY4" s="188" t="s">
        <v>141</v>
      </c>
      <c r="AZ4" s="193"/>
      <c r="BA4" s="193"/>
      <c r="BB4" s="193"/>
      <c r="BC4" s="193"/>
      <c r="BD4" s="193"/>
      <c r="BE4" s="189"/>
      <c r="BF4" s="188" t="s">
        <v>106</v>
      </c>
      <c r="BG4" s="193"/>
      <c r="BH4" s="193"/>
      <c r="BI4" s="193"/>
      <c r="BJ4" s="193"/>
      <c r="BK4" s="193"/>
      <c r="BL4" s="189"/>
    </row>
    <row r="5" spans="1:64" ht="36" customHeight="1">
      <c r="A5" s="117" t="s">
        <v>137</v>
      </c>
      <c r="B5" s="117">
        <v>168349</v>
      </c>
      <c r="C5" s="117">
        <v>145902</v>
      </c>
      <c r="D5" s="117">
        <v>197260</v>
      </c>
      <c r="E5" s="117">
        <v>252493</v>
      </c>
      <c r="F5" s="121"/>
      <c r="G5" s="122"/>
      <c r="H5" s="123"/>
      <c r="I5" s="117">
        <v>287897</v>
      </c>
      <c r="J5" s="117">
        <v>249511</v>
      </c>
      <c r="K5" s="117">
        <v>337339</v>
      </c>
      <c r="L5" s="117">
        <v>431794</v>
      </c>
      <c r="M5" s="121"/>
      <c r="N5" s="122"/>
      <c r="O5" s="123"/>
      <c r="P5" s="117">
        <v>1686</v>
      </c>
      <c r="Q5" s="117">
        <v>1433</v>
      </c>
      <c r="R5" s="117">
        <v>1900</v>
      </c>
      <c r="S5" s="117">
        <v>2385</v>
      </c>
      <c r="T5" s="121"/>
      <c r="U5" s="122"/>
      <c r="V5" s="123"/>
      <c r="W5" s="117">
        <v>40233</v>
      </c>
      <c r="X5" s="117">
        <v>34198</v>
      </c>
      <c r="Y5" s="117">
        <v>45347</v>
      </c>
      <c r="Z5" s="117">
        <v>56927</v>
      </c>
      <c r="AA5" s="121"/>
      <c r="AB5" s="122"/>
      <c r="AC5" s="123"/>
      <c r="AD5" s="117">
        <v>2020162</v>
      </c>
      <c r="AE5" s="117">
        <v>1708720</v>
      </c>
      <c r="AF5" s="117">
        <v>2254657</v>
      </c>
      <c r="AG5" s="117">
        <v>2816586</v>
      </c>
      <c r="AH5" s="121"/>
      <c r="AI5" s="122"/>
      <c r="AJ5" s="123"/>
      <c r="AK5" s="118" t="s">
        <v>116</v>
      </c>
      <c r="AL5" s="118" t="s">
        <v>116</v>
      </c>
      <c r="AM5" s="118" t="s">
        <v>116</v>
      </c>
      <c r="AN5" s="118" t="s">
        <v>116</v>
      </c>
      <c r="AO5" s="124"/>
      <c r="AP5" s="122"/>
      <c r="AQ5" s="123"/>
      <c r="AR5" s="117">
        <v>59135</v>
      </c>
      <c r="AS5" s="117">
        <v>51250</v>
      </c>
      <c r="AT5" s="117">
        <v>69290</v>
      </c>
      <c r="AU5" s="117">
        <v>88691</v>
      </c>
      <c r="AV5" s="121"/>
      <c r="AW5" s="122"/>
      <c r="AX5" s="123"/>
      <c r="AY5" s="117">
        <v>373633</v>
      </c>
      <c r="AZ5" s="117">
        <v>323815</v>
      </c>
      <c r="BA5" s="117">
        <v>437798</v>
      </c>
      <c r="BB5" s="117">
        <v>560382</v>
      </c>
      <c r="BC5" s="121"/>
      <c r="BD5" s="122"/>
      <c r="BE5" s="123"/>
      <c r="BF5" s="118" t="s">
        <v>116</v>
      </c>
      <c r="BG5" s="118" t="s">
        <v>116</v>
      </c>
      <c r="BH5" s="118" t="s">
        <v>116</v>
      </c>
      <c r="BI5" s="118" t="s">
        <v>116</v>
      </c>
      <c r="BJ5" s="124"/>
      <c r="BK5" s="122"/>
      <c r="BL5" s="123"/>
    </row>
    <row r="6" spans="1:64" ht="15.75" customHeight="1">
      <c r="A6" s="69"/>
      <c r="B6" s="188" t="s">
        <v>16</v>
      </c>
      <c r="C6" s="193"/>
      <c r="D6" s="193"/>
      <c r="E6" s="189"/>
      <c r="F6" s="193" t="s">
        <v>61</v>
      </c>
      <c r="G6" s="193"/>
      <c r="H6" s="189"/>
      <c r="I6" s="188" t="s">
        <v>16</v>
      </c>
      <c r="J6" s="193"/>
      <c r="K6" s="193"/>
      <c r="L6" s="189"/>
      <c r="M6" s="193" t="s">
        <v>61</v>
      </c>
      <c r="N6" s="193"/>
      <c r="O6" s="189"/>
      <c r="P6" s="188" t="s">
        <v>16</v>
      </c>
      <c r="Q6" s="193"/>
      <c r="R6" s="193"/>
      <c r="S6" s="189"/>
      <c r="T6" s="188" t="s">
        <v>62</v>
      </c>
      <c r="U6" s="193"/>
      <c r="V6" s="189"/>
      <c r="W6" s="188" t="s">
        <v>16</v>
      </c>
      <c r="X6" s="193"/>
      <c r="Y6" s="193"/>
      <c r="Z6" s="189"/>
      <c r="AA6" s="193" t="s">
        <v>61</v>
      </c>
      <c r="AB6" s="193"/>
      <c r="AC6" s="189"/>
      <c r="AD6" s="188" t="s">
        <v>16</v>
      </c>
      <c r="AE6" s="193"/>
      <c r="AF6" s="193"/>
      <c r="AG6" s="189"/>
      <c r="AH6" s="193" t="s">
        <v>61</v>
      </c>
      <c r="AI6" s="193"/>
      <c r="AJ6" s="189"/>
      <c r="AK6" s="188" t="s">
        <v>16</v>
      </c>
      <c r="AL6" s="193"/>
      <c r="AM6" s="193"/>
      <c r="AN6" s="189"/>
      <c r="AO6" s="193" t="s">
        <v>61</v>
      </c>
      <c r="AP6" s="193"/>
      <c r="AQ6" s="189"/>
      <c r="AR6" s="188" t="s">
        <v>16</v>
      </c>
      <c r="AS6" s="193"/>
      <c r="AT6" s="193"/>
      <c r="AU6" s="189"/>
      <c r="AV6" s="193" t="s">
        <v>61</v>
      </c>
      <c r="AW6" s="193"/>
      <c r="AX6" s="189"/>
      <c r="AY6" s="188" t="s">
        <v>16</v>
      </c>
      <c r="AZ6" s="193"/>
      <c r="BA6" s="193"/>
      <c r="BB6" s="189"/>
      <c r="BC6" s="193" t="s">
        <v>61</v>
      </c>
      <c r="BD6" s="193"/>
      <c r="BE6" s="189"/>
      <c r="BF6" s="188" t="s">
        <v>16</v>
      </c>
      <c r="BG6" s="193"/>
      <c r="BH6" s="193"/>
      <c r="BI6" s="189"/>
      <c r="BJ6" s="193" t="s">
        <v>61</v>
      </c>
      <c r="BK6" s="193"/>
      <c r="BL6" s="189"/>
    </row>
    <row r="7" spans="1:64" ht="13.15" customHeight="1">
      <c r="A7" s="69"/>
      <c r="B7" s="188" t="s">
        <v>63</v>
      </c>
      <c r="C7" s="193"/>
      <c r="D7" s="193"/>
      <c r="E7" s="189"/>
      <c r="F7" s="193" t="s">
        <v>63</v>
      </c>
      <c r="G7" s="193"/>
      <c r="H7" s="189"/>
      <c r="I7" s="188" t="s">
        <v>63</v>
      </c>
      <c r="J7" s="193"/>
      <c r="K7" s="193"/>
      <c r="L7" s="189"/>
      <c r="M7" s="193" t="s">
        <v>63</v>
      </c>
      <c r="N7" s="193"/>
      <c r="O7" s="189"/>
      <c r="P7" s="188" t="s">
        <v>63</v>
      </c>
      <c r="Q7" s="193"/>
      <c r="R7" s="193"/>
      <c r="S7" s="189"/>
      <c r="T7" s="193" t="s">
        <v>63</v>
      </c>
      <c r="U7" s="193"/>
      <c r="V7" s="189"/>
      <c r="W7" s="188" t="s">
        <v>63</v>
      </c>
      <c r="X7" s="193"/>
      <c r="Y7" s="193"/>
      <c r="Z7" s="189"/>
      <c r="AA7" s="193" t="s">
        <v>63</v>
      </c>
      <c r="AB7" s="193"/>
      <c r="AC7" s="189"/>
      <c r="AD7" s="188" t="s">
        <v>63</v>
      </c>
      <c r="AE7" s="193"/>
      <c r="AF7" s="193"/>
      <c r="AG7" s="189"/>
      <c r="AH7" s="193" t="s">
        <v>63</v>
      </c>
      <c r="AI7" s="193"/>
      <c r="AJ7" s="189"/>
      <c r="AK7" s="188" t="s">
        <v>63</v>
      </c>
      <c r="AL7" s="193"/>
      <c r="AM7" s="193"/>
      <c r="AN7" s="189"/>
      <c r="AO7" s="193" t="s">
        <v>63</v>
      </c>
      <c r="AP7" s="193"/>
      <c r="AQ7" s="189"/>
      <c r="AR7" s="188" t="s">
        <v>63</v>
      </c>
      <c r="AS7" s="193"/>
      <c r="AT7" s="193"/>
      <c r="AU7" s="189"/>
      <c r="AV7" s="193" t="s">
        <v>63</v>
      </c>
      <c r="AW7" s="193"/>
      <c r="AX7" s="189"/>
      <c r="AY7" s="188" t="s">
        <v>63</v>
      </c>
      <c r="AZ7" s="193"/>
      <c r="BA7" s="193"/>
      <c r="BB7" s="189"/>
      <c r="BC7" s="193" t="s">
        <v>63</v>
      </c>
      <c r="BD7" s="193"/>
      <c r="BE7" s="189"/>
      <c r="BF7" s="188" t="s">
        <v>63</v>
      </c>
      <c r="BG7" s="193"/>
      <c r="BH7" s="193"/>
      <c r="BI7" s="189"/>
      <c r="BJ7" s="193" t="s">
        <v>63</v>
      </c>
      <c r="BK7" s="193"/>
      <c r="BL7" s="189"/>
    </row>
    <row r="8" spans="1:64" ht="15">
      <c r="A8" s="46"/>
      <c r="B8" s="69">
        <v>0</v>
      </c>
      <c r="C8" s="47">
        <v>1</v>
      </c>
      <c r="D8" s="47">
        <v>2</v>
      </c>
      <c r="E8" s="47">
        <v>3</v>
      </c>
      <c r="F8" s="47">
        <v>1</v>
      </c>
      <c r="G8" s="47">
        <v>2</v>
      </c>
      <c r="H8" s="47">
        <v>3</v>
      </c>
      <c r="I8" s="47">
        <v>0</v>
      </c>
      <c r="J8" s="47">
        <v>1</v>
      </c>
      <c r="K8" s="47">
        <v>2</v>
      </c>
      <c r="L8" s="47">
        <v>3</v>
      </c>
      <c r="M8" s="47">
        <v>1</v>
      </c>
      <c r="N8" s="47">
        <v>2</v>
      </c>
      <c r="O8" s="47">
        <v>3</v>
      </c>
      <c r="P8" s="47">
        <v>0</v>
      </c>
      <c r="Q8" s="47">
        <v>1</v>
      </c>
      <c r="R8" s="47">
        <v>2</v>
      </c>
      <c r="S8" s="47">
        <v>3</v>
      </c>
      <c r="T8" s="47">
        <v>1</v>
      </c>
      <c r="U8" s="47">
        <v>2</v>
      </c>
      <c r="V8" s="47">
        <v>3</v>
      </c>
      <c r="W8" s="47">
        <v>0</v>
      </c>
      <c r="X8" s="47">
        <v>1</v>
      </c>
      <c r="Y8" s="47">
        <v>2</v>
      </c>
      <c r="Z8" s="47">
        <v>3</v>
      </c>
      <c r="AA8" s="47">
        <v>1</v>
      </c>
      <c r="AB8" s="47">
        <v>2</v>
      </c>
      <c r="AC8" s="47">
        <v>3</v>
      </c>
      <c r="AD8" s="47">
        <v>0</v>
      </c>
      <c r="AE8" s="47">
        <v>1</v>
      </c>
      <c r="AF8" s="47">
        <v>2</v>
      </c>
      <c r="AG8" s="47">
        <v>3</v>
      </c>
      <c r="AH8" s="47">
        <v>1</v>
      </c>
      <c r="AI8" s="47">
        <v>2</v>
      </c>
      <c r="AJ8" s="47">
        <v>3</v>
      </c>
      <c r="AK8" s="47">
        <v>0</v>
      </c>
      <c r="AL8" s="47">
        <v>1</v>
      </c>
      <c r="AM8" s="47">
        <v>2</v>
      </c>
      <c r="AN8" s="47">
        <v>3</v>
      </c>
      <c r="AO8" s="47">
        <v>1</v>
      </c>
      <c r="AP8" s="47">
        <v>2</v>
      </c>
      <c r="AQ8" s="47">
        <v>3</v>
      </c>
      <c r="AR8" s="69">
        <v>0</v>
      </c>
      <c r="AS8" s="47">
        <v>1</v>
      </c>
      <c r="AT8" s="47">
        <v>2</v>
      </c>
      <c r="AU8" s="47">
        <v>3</v>
      </c>
      <c r="AV8" s="47">
        <v>1</v>
      </c>
      <c r="AW8" s="47">
        <v>2</v>
      </c>
      <c r="AX8" s="47">
        <v>3</v>
      </c>
      <c r="AY8" s="69">
        <v>0</v>
      </c>
      <c r="AZ8" s="47">
        <v>1</v>
      </c>
      <c r="BA8" s="47">
        <v>2</v>
      </c>
      <c r="BB8" s="47">
        <v>3</v>
      </c>
      <c r="BC8" s="47">
        <v>1</v>
      </c>
      <c r="BD8" s="47">
        <v>2</v>
      </c>
      <c r="BE8" s="47">
        <v>3</v>
      </c>
      <c r="BF8" s="47">
        <v>0</v>
      </c>
      <c r="BG8" s="47">
        <v>1</v>
      </c>
      <c r="BH8" s="47">
        <v>2</v>
      </c>
      <c r="BI8" s="47">
        <v>3</v>
      </c>
      <c r="BJ8" s="47">
        <v>1</v>
      </c>
      <c r="BK8" s="47">
        <v>2</v>
      </c>
      <c r="BL8" s="47">
        <v>3</v>
      </c>
    </row>
    <row r="9" spans="1:64" ht="25.5" customHeight="1">
      <c r="A9" s="27" t="s">
        <v>9</v>
      </c>
      <c r="B9" s="127">
        <v>1003.5281121447001</v>
      </c>
      <c r="C9" s="128">
        <v>994.60823623913655</v>
      </c>
      <c r="D9" s="128">
        <v>986.28765920832461</v>
      </c>
      <c r="E9" s="127">
        <v>978.30622718632526</v>
      </c>
      <c r="F9" s="137">
        <v>-8.8885162235269825E-3</v>
      </c>
      <c r="G9" s="137">
        <v>-8.3656828162554965E-3</v>
      </c>
      <c r="H9" s="137">
        <v>-8.0923977375990958E-3</v>
      </c>
      <c r="I9" s="127">
        <v>119.32130069454068</v>
      </c>
      <c r="J9" s="128">
        <v>116.59988096132059</v>
      </c>
      <c r="K9" s="128">
        <v>114.11277004932484</v>
      </c>
      <c r="L9" s="127">
        <v>111.76102838838597</v>
      </c>
      <c r="M9" s="137">
        <v>-2.2807493024123576E-2</v>
      </c>
      <c r="N9" s="137">
        <v>-2.1330304040540145E-2</v>
      </c>
      <c r="O9" s="137">
        <v>-2.0608926239564059E-2</v>
      </c>
      <c r="P9" s="127">
        <v>379.36162136539463</v>
      </c>
      <c r="Q9" s="128">
        <v>379.50330312624152</v>
      </c>
      <c r="R9" s="128">
        <v>380.92935936888381</v>
      </c>
      <c r="S9" s="127">
        <v>383.10641588201531</v>
      </c>
      <c r="T9" s="137">
        <v>3.7347415465210638E-4</v>
      </c>
      <c r="U9" s="137">
        <v>3.7576912530005377E-3</v>
      </c>
      <c r="V9" s="137">
        <v>5.715118721062634E-3</v>
      </c>
      <c r="W9" s="127">
        <v>2212.5300048815379</v>
      </c>
      <c r="X9" s="128">
        <v>2233.1398436372415</v>
      </c>
      <c r="Y9" s="128">
        <v>2257.3334888954969</v>
      </c>
      <c r="Z9" s="127">
        <v>2283.5051239929739</v>
      </c>
      <c r="AA9" s="137">
        <v>9.3150550321269114E-3</v>
      </c>
      <c r="AB9" s="137">
        <v>1.0833914108509137E-2</v>
      </c>
      <c r="AC9" s="137">
        <v>1.1594049007921612E-2</v>
      </c>
      <c r="AD9" s="127">
        <v>289.36731332172792</v>
      </c>
      <c r="AE9" s="128">
        <v>285.34216348681491</v>
      </c>
      <c r="AF9" s="128">
        <v>282.39064888888282</v>
      </c>
      <c r="AG9" s="127">
        <v>279.97829418471332</v>
      </c>
      <c r="AH9" s="137">
        <v>-1.3910174541509867E-2</v>
      </c>
      <c r="AI9" s="137">
        <v>-1.0343773110378315E-2</v>
      </c>
      <c r="AJ9" s="137">
        <v>-8.5426153934676976E-3</v>
      </c>
      <c r="AK9" s="132" t="s">
        <v>116</v>
      </c>
      <c r="AL9" s="133" t="s">
        <v>116</v>
      </c>
      <c r="AM9" s="133" t="s">
        <v>116</v>
      </c>
      <c r="AN9" s="132" t="s">
        <v>116</v>
      </c>
      <c r="AO9" s="137">
        <v>0</v>
      </c>
      <c r="AP9" s="137">
        <v>0</v>
      </c>
      <c r="AQ9" s="137">
        <v>0</v>
      </c>
      <c r="AR9" s="127">
        <v>4965.3472354113173</v>
      </c>
      <c r="AS9" s="128">
        <v>4953.8027241844511</v>
      </c>
      <c r="AT9" s="128">
        <v>4958.8750525327559</v>
      </c>
      <c r="AU9" s="127">
        <v>4973.2347127409685</v>
      </c>
      <c r="AV9" s="137">
        <v>-2.3250158910406828E-3</v>
      </c>
      <c r="AW9" s="137">
        <v>1.02392618978179E-3</v>
      </c>
      <c r="AX9" s="137">
        <v>2.8957495512774195E-3</v>
      </c>
      <c r="AY9" s="127">
        <v>1929.7213550490578</v>
      </c>
      <c r="AZ9" s="128">
        <v>1906.2599997461798</v>
      </c>
      <c r="BA9" s="128">
        <v>1889.6783834828959</v>
      </c>
      <c r="BB9" s="127">
        <v>1877.196722593877</v>
      </c>
      <c r="BC9" s="137">
        <v>-1.215789794805975E-2</v>
      </c>
      <c r="BD9" s="137">
        <v>-8.6985071634990679E-3</v>
      </c>
      <c r="BE9" s="137">
        <v>-6.6051773667505235E-3</v>
      </c>
      <c r="BF9" s="132" t="s">
        <v>116</v>
      </c>
      <c r="BG9" s="133" t="s">
        <v>116</v>
      </c>
      <c r="BH9" s="133" t="s">
        <v>116</v>
      </c>
      <c r="BI9" s="132" t="s">
        <v>116</v>
      </c>
      <c r="BJ9" s="137">
        <v>0</v>
      </c>
      <c r="BK9" s="137">
        <v>0</v>
      </c>
      <c r="BL9" s="137">
        <v>0</v>
      </c>
    </row>
    <row r="10" spans="1:64" ht="25.5" customHeight="1">
      <c r="A10" s="27" t="s">
        <v>50</v>
      </c>
      <c r="B10" s="127">
        <v>141416.01885861054</v>
      </c>
      <c r="C10" s="128">
        <v>139998.24082963471</v>
      </c>
      <c r="D10" s="128">
        <v>138606.28842245566</v>
      </c>
      <c r="E10" s="127">
        <v>137233.84989584697</v>
      </c>
      <c r="F10" s="137">
        <v>-1.002558296025385E-2</v>
      </c>
      <c r="G10" s="137">
        <v>-9.942642128431687E-3</v>
      </c>
      <c r="H10" s="137">
        <v>-9.9017046212626289E-3</v>
      </c>
      <c r="I10" s="127">
        <v>43572.06782690758</v>
      </c>
      <c r="J10" s="128">
        <v>42696.902664854628</v>
      </c>
      <c r="K10" s="128">
        <v>41842.943614470314</v>
      </c>
      <c r="L10" s="127">
        <v>41007.806179100407</v>
      </c>
      <c r="M10" s="137">
        <v>-2.0085463134997251E-2</v>
      </c>
      <c r="N10" s="137">
        <v>-2.0000491770735363E-2</v>
      </c>
      <c r="O10" s="137">
        <v>-1.9958859564581294E-2</v>
      </c>
      <c r="P10" s="127">
        <v>73798.977077920834</v>
      </c>
      <c r="Q10" s="128">
        <v>73087.619427168975</v>
      </c>
      <c r="R10" s="128">
        <v>72036.242495916464</v>
      </c>
      <c r="S10" s="127">
        <v>70830.321667040014</v>
      </c>
      <c r="T10" s="137">
        <v>-9.6391261629652451E-3</v>
      </c>
      <c r="U10" s="137">
        <v>-1.4385157698291115E-2</v>
      </c>
      <c r="V10" s="137">
        <v>-1.6740473782274383E-2</v>
      </c>
      <c r="W10" s="127">
        <v>144423.79135020866</v>
      </c>
      <c r="X10" s="128">
        <v>144433.93563523743</v>
      </c>
      <c r="Y10" s="128">
        <v>143737.04517854436</v>
      </c>
      <c r="Z10" s="127">
        <v>142692.26594308339</v>
      </c>
      <c r="AA10" s="137">
        <v>7.023970866526215E-5</v>
      </c>
      <c r="AB10" s="137">
        <v>-4.8249772716367949E-3</v>
      </c>
      <c r="AC10" s="137">
        <v>-7.2686845215385321E-3</v>
      </c>
      <c r="AD10" s="127">
        <v>7980.991383090236</v>
      </c>
      <c r="AE10" s="128">
        <v>8106.1369055708819</v>
      </c>
      <c r="AF10" s="128">
        <v>8213.2280243979076</v>
      </c>
      <c r="AG10" s="127">
        <v>8311.5132925638572</v>
      </c>
      <c r="AH10" s="137">
        <v>1.5680448264334505E-2</v>
      </c>
      <c r="AI10" s="137">
        <v>1.3211116475645516E-2</v>
      </c>
      <c r="AJ10" s="137">
        <v>1.1966703940763259E-2</v>
      </c>
      <c r="AK10" s="132" t="s">
        <v>116</v>
      </c>
      <c r="AL10" s="133" t="s">
        <v>116</v>
      </c>
      <c r="AM10" s="133" t="s">
        <v>116</v>
      </c>
      <c r="AN10" s="132" t="s">
        <v>116</v>
      </c>
      <c r="AO10" s="137">
        <v>0</v>
      </c>
      <c r="AP10" s="137">
        <v>0</v>
      </c>
      <c r="AQ10" s="137">
        <v>0</v>
      </c>
      <c r="AR10" s="127">
        <v>73719.665752408328</v>
      </c>
      <c r="AS10" s="128">
        <v>75128.080855049382</v>
      </c>
      <c r="AT10" s="128">
        <v>76249.962309669732</v>
      </c>
      <c r="AU10" s="127">
        <v>77229.105926109871</v>
      </c>
      <c r="AV10" s="137">
        <v>1.9105012051618579E-2</v>
      </c>
      <c r="AW10" s="137">
        <v>1.4932917783230559E-2</v>
      </c>
      <c r="AX10" s="137">
        <v>1.2841234104006463E-2</v>
      </c>
      <c r="AY10" s="127">
        <v>50508.306376433342</v>
      </c>
      <c r="AZ10" s="128">
        <v>50751.50692783884</v>
      </c>
      <c r="BA10" s="128">
        <v>50824.445018342289</v>
      </c>
      <c r="BB10" s="127">
        <v>50820.246674322079</v>
      </c>
      <c r="BC10" s="137">
        <v>4.8150605089180539E-3</v>
      </c>
      <c r="BD10" s="137">
        <v>1.4371610799095253E-3</v>
      </c>
      <c r="BE10" s="137">
        <v>-8.2604817793763844E-5</v>
      </c>
      <c r="BF10" s="132" t="s">
        <v>116</v>
      </c>
      <c r="BG10" s="133" t="s">
        <v>116</v>
      </c>
      <c r="BH10" s="133" t="s">
        <v>116</v>
      </c>
      <c r="BI10" s="132" t="s">
        <v>116</v>
      </c>
      <c r="BJ10" s="137">
        <v>0</v>
      </c>
      <c r="BK10" s="137">
        <v>0</v>
      </c>
      <c r="BL10" s="137">
        <v>0</v>
      </c>
    </row>
    <row r="11" spans="1:64" ht="25.5" customHeight="1">
      <c r="A11" s="27" t="s">
        <v>51</v>
      </c>
      <c r="B11" s="127">
        <v>3030.7911572467788</v>
      </c>
      <c r="C11" s="128">
        <v>2996.8654052845986</v>
      </c>
      <c r="D11" s="128">
        <v>2974.9267523490557</v>
      </c>
      <c r="E11" s="127">
        <v>2958.8018424414313</v>
      </c>
      <c r="F11" s="137">
        <v>-1.1193695045949272E-2</v>
      </c>
      <c r="G11" s="137">
        <v>-7.3205332801589366E-3</v>
      </c>
      <c r="H11" s="137">
        <v>-5.4202712368941258E-3</v>
      </c>
      <c r="I11" s="127">
        <v>705.72838159045716</v>
      </c>
      <c r="J11" s="128">
        <v>687.8900084438485</v>
      </c>
      <c r="K11" s="128">
        <v>674.1112111877593</v>
      </c>
      <c r="L11" s="127">
        <v>662.35042388350587</v>
      </c>
      <c r="M11" s="137">
        <v>-2.5276542097410624E-2</v>
      </c>
      <c r="N11" s="137">
        <v>-2.0030523902011217E-2</v>
      </c>
      <c r="O11" s="137">
        <v>-1.7446360643567031E-2</v>
      </c>
      <c r="P11" s="127">
        <v>1554.9556937100438</v>
      </c>
      <c r="Q11" s="128">
        <v>1565.7508183541759</v>
      </c>
      <c r="R11" s="128">
        <v>1586.8598644830045</v>
      </c>
      <c r="S11" s="127">
        <v>1613.4294179574827</v>
      </c>
      <c r="T11" s="137">
        <v>6.9424001518496601E-3</v>
      </c>
      <c r="U11" s="137">
        <v>1.3481740441315669E-2</v>
      </c>
      <c r="V11" s="137">
        <v>1.6743478154030003E-2</v>
      </c>
      <c r="W11" s="127">
        <v>1286.7796010211971</v>
      </c>
      <c r="X11" s="128">
        <v>1295.9934234633831</v>
      </c>
      <c r="Y11" s="128">
        <v>1313.6063380313212</v>
      </c>
      <c r="Z11" s="127">
        <v>1335.671820620943</v>
      </c>
      <c r="AA11" s="137">
        <v>7.1603734119455083E-3</v>
      </c>
      <c r="AB11" s="137">
        <v>1.359028082169565E-2</v>
      </c>
      <c r="AC11" s="137">
        <v>1.6797637123684182E-2</v>
      </c>
      <c r="AD11" s="127">
        <v>222.30778770345296</v>
      </c>
      <c r="AE11" s="128">
        <v>217.90523710799079</v>
      </c>
      <c r="AF11" s="128">
        <v>215.42615404253422</v>
      </c>
      <c r="AG11" s="127">
        <v>213.88654149073284</v>
      </c>
      <c r="AH11" s="137">
        <v>-1.9803852311889979E-2</v>
      </c>
      <c r="AI11" s="137">
        <v>-1.1376886110488317E-2</v>
      </c>
      <c r="AJ11" s="137">
        <v>-7.1468228110194952E-3</v>
      </c>
      <c r="AK11" s="132" t="s">
        <v>116</v>
      </c>
      <c r="AL11" s="133" t="s">
        <v>116</v>
      </c>
      <c r="AM11" s="133" t="s">
        <v>116</v>
      </c>
      <c r="AN11" s="132" t="s">
        <v>116</v>
      </c>
      <c r="AO11" s="137">
        <v>0</v>
      </c>
      <c r="AP11" s="137">
        <v>0</v>
      </c>
      <c r="AQ11" s="137">
        <v>0</v>
      </c>
      <c r="AR11" s="127">
        <v>5436.1924693026613</v>
      </c>
      <c r="AS11" s="128">
        <v>5478.9381062816065</v>
      </c>
      <c r="AT11" s="128">
        <v>5555.3140340187911</v>
      </c>
      <c r="AU11" s="127">
        <v>5649.5989169663153</v>
      </c>
      <c r="AV11" s="137">
        <v>7.8631573882498081E-3</v>
      </c>
      <c r="AW11" s="137">
        <v>1.3939914314713567E-2</v>
      </c>
      <c r="AX11" s="137">
        <v>1.6972016769917369E-2</v>
      </c>
      <c r="AY11" s="127">
        <v>2035.6101184866723</v>
      </c>
      <c r="AZ11" s="128">
        <v>2059.1797466093617</v>
      </c>
      <c r="BA11" s="128">
        <v>2093.9525939634191</v>
      </c>
      <c r="BB11" s="127">
        <v>2134.8619111860457</v>
      </c>
      <c r="BC11" s="137">
        <v>1.157865541570983E-2</v>
      </c>
      <c r="BD11" s="137">
        <v>1.6886746973553052E-2</v>
      </c>
      <c r="BE11" s="137">
        <v>1.9536887960387772E-2</v>
      </c>
      <c r="BF11" s="132" t="s">
        <v>116</v>
      </c>
      <c r="BG11" s="133" t="s">
        <v>116</v>
      </c>
      <c r="BH11" s="133" t="s">
        <v>116</v>
      </c>
      <c r="BI11" s="132" t="s">
        <v>116</v>
      </c>
      <c r="BJ11" s="137">
        <v>0</v>
      </c>
      <c r="BK11" s="137">
        <v>0</v>
      </c>
      <c r="BL11" s="137">
        <v>0</v>
      </c>
    </row>
    <row r="12" spans="1:64" ht="25.5" customHeight="1">
      <c r="A12" s="27" t="s">
        <v>10</v>
      </c>
      <c r="B12" s="127">
        <v>4084.4324783195902</v>
      </c>
      <c r="C12" s="128">
        <v>4084.4324783195902</v>
      </c>
      <c r="D12" s="128">
        <v>4064.0103159279925</v>
      </c>
      <c r="E12" s="127">
        <v>4033.5302385585323</v>
      </c>
      <c r="F12" s="137">
        <v>0</v>
      </c>
      <c r="G12" s="137">
        <v>-4.9999999999999619E-3</v>
      </c>
      <c r="H12" s="137">
        <v>-7.5000000000000396E-3</v>
      </c>
      <c r="I12" s="127">
        <v>2533.3716543362489</v>
      </c>
      <c r="J12" s="128">
        <v>2533.3716543362489</v>
      </c>
      <c r="K12" s="128">
        <v>2520.7047960645677</v>
      </c>
      <c r="L12" s="127">
        <v>2501.7995100940834</v>
      </c>
      <c r="M12" s="137">
        <v>0</v>
      </c>
      <c r="N12" s="137">
        <v>-4.9999999999999515E-3</v>
      </c>
      <c r="O12" s="137">
        <v>-7.5000000000000283E-3</v>
      </c>
      <c r="P12" s="127">
        <v>2560.9822427934578</v>
      </c>
      <c r="Q12" s="128">
        <v>2586.5920652213922</v>
      </c>
      <c r="R12" s="128">
        <v>2586.5920652213922</v>
      </c>
      <c r="S12" s="127">
        <v>2573.6591048952851</v>
      </c>
      <c r="T12" s="137">
        <v>9.999999999999943E-3</v>
      </c>
      <c r="U12" s="137">
        <v>0</v>
      </c>
      <c r="V12" s="137">
        <v>-5.000000000000073E-3</v>
      </c>
      <c r="W12" s="127">
        <v>1600.5385461544151</v>
      </c>
      <c r="X12" s="128">
        <v>1616.5439316159593</v>
      </c>
      <c r="Y12" s="128">
        <v>1616.5439316159593</v>
      </c>
      <c r="Z12" s="127">
        <v>1608.4612119578794</v>
      </c>
      <c r="AA12" s="137">
        <v>1.0000000000000009E-2</v>
      </c>
      <c r="AB12" s="137">
        <v>0</v>
      </c>
      <c r="AC12" s="137">
        <v>-5.0000000000000608E-3</v>
      </c>
      <c r="AD12" s="127">
        <v>2898.4944539983003</v>
      </c>
      <c r="AE12" s="128">
        <v>2909.3974164224528</v>
      </c>
      <c r="AF12" s="128">
        <v>2900.3564253645386</v>
      </c>
      <c r="AG12" s="127">
        <v>2881.3567501864027</v>
      </c>
      <c r="AH12" s="137">
        <v>3.7615950615715456E-3</v>
      </c>
      <c r="AI12" s="137">
        <v>-3.1075132626712351E-3</v>
      </c>
      <c r="AJ12" s="137">
        <v>-6.5508070015042746E-3</v>
      </c>
      <c r="AK12" s="132" t="s">
        <v>116</v>
      </c>
      <c r="AL12" s="133" t="s">
        <v>116</v>
      </c>
      <c r="AM12" s="133" t="s">
        <v>116</v>
      </c>
      <c r="AN12" s="132" t="s">
        <v>116</v>
      </c>
      <c r="AO12" s="137">
        <v>0</v>
      </c>
      <c r="AP12" s="137">
        <v>0</v>
      </c>
      <c r="AQ12" s="137">
        <v>0</v>
      </c>
      <c r="AR12" s="127">
        <v>2667.8489091095817</v>
      </c>
      <c r="AS12" s="128">
        <v>2694.5273982006775</v>
      </c>
      <c r="AT12" s="128">
        <v>2694.5273982006775</v>
      </c>
      <c r="AU12" s="127">
        <v>2681.0547612096739</v>
      </c>
      <c r="AV12" s="137">
        <v>9.9999999999999933E-3</v>
      </c>
      <c r="AW12" s="137">
        <v>0</v>
      </c>
      <c r="AX12" s="137">
        <v>-5.000000000000073E-3</v>
      </c>
      <c r="AY12" s="127">
        <v>4283.7496332215078</v>
      </c>
      <c r="AZ12" s="128">
        <v>4457.5124899999892</v>
      </c>
      <c r="BA12" s="128">
        <v>4599.3385198844062</v>
      </c>
      <c r="BB12" s="127">
        <v>4725.5989200160184</v>
      </c>
      <c r="BC12" s="137">
        <v>4.0563261547992592E-2</v>
      </c>
      <c r="BD12" s="137">
        <v>3.1817303978977161E-2</v>
      </c>
      <c r="BE12" s="137">
        <v>2.7451860650340967E-2</v>
      </c>
      <c r="BF12" s="132" t="s">
        <v>116</v>
      </c>
      <c r="BG12" s="133" t="s">
        <v>116</v>
      </c>
      <c r="BH12" s="133" t="s">
        <v>116</v>
      </c>
      <c r="BI12" s="132" t="s">
        <v>116</v>
      </c>
      <c r="BJ12" s="137">
        <v>0</v>
      </c>
      <c r="BK12" s="137">
        <v>0</v>
      </c>
      <c r="BL12" s="137">
        <v>0</v>
      </c>
    </row>
    <row r="13" spans="1:64" ht="25.5" customHeight="1">
      <c r="A13" s="27" t="s">
        <v>11</v>
      </c>
      <c r="B13" s="127">
        <v>33131.394695116891</v>
      </c>
      <c r="C13" s="128">
        <v>33107.167313511556</v>
      </c>
      <c r="D13" s="128">
        <v>32929.638923049351</v>
      </c>
      <c r="E13" s="127">
        <v>32676.730316948633</v>
      </c>
      <c r="F13" s="137">
        <v>-7.3125148603857574E-4</v>
      </c>
      <c r="G13" s="137">
        <v>-5.3622343700106458E-3</v>
      </c>
      <c r="H13" s="137">
        <v>-7.6802726775024857E-3</v>
      </c>
      <c r="I13" s="127">
        <v>16051.29999197207</v>
      </c>
      <c r="J13" s="128">
        <v>16035.352935062481</v>
      </c>
      <c r="K13" s="128">
        <v>15943.455083558623</v>
      </c>
      <c r="L13" s="127">
        <v>15814.306949521953</v>
      </c>
      <c r="M13" s="137">
        <v>-9.9350562992182238E-4</v>
      </c>
      <c r="N13" s="137">
        <v>-5.7309528437579031E-3</v>
      </c>
      <c r="O13" s="137">
        <v>-8.1003856039868951E-3</v>
      </c>
      <c r="P13" s="127">
        <v>811.81449607835464</v>
      </c>
      <c r="Q13" s="128">
        <v>814.88438288891007</v>
      </c>
      <c r="R13" s="128">
        <v>809.83612473868175</v>
      </c>
      <c r="S13" s="127">
        <v>800.78916854626254</v>
      </c>
      <c r="T13" s="137">
        <v>3.7815126797872949E-3</v>
      </c>
      <c r="U13" s="137">
        <v>-6.1950606199266548E-3</v>
      </c>
      <c r="V13" s="137">
        <v>-1.1171341850597833E-2</v>
      </c>
      <c r="W13" s="127">
        <v>11527.140097088346</v>
      </c>
      <c r="X13" s="128">
        <v>11651.538132237838</v>
      </c>
      <c r="Y13" s="128">
        <v>11660.938565441806</v>
      </c>
      <c r="Z13" s="127">
        <v>11612.222314482644</v>
      </c>
      <c r="AA13" s="137">
        <v>1.0791751822372127E-2</v>
      </c>
      <c r="AB13" s="137">
        <v>8.0679761738565762E-4</v>
      </c>
      <c r="AC13" s="137">
        <v>-4.1777298358758614E-3</v>
      </c>
      <c r="AD13" s="127">
        <v>3488.9447148812201</v>
      </c>
      <c r="AE13" s="128">
        <v>3565.7299234613652</v>
      </c>
      <c r="AF13" s="128">
        <v>3625.010711806206</v>
      </c>
      <c r="AG13" s="127">
        <v>3675.4159391512439</v>
      </c>
      <c r="AH13" s="137">
        <v>2.2008147120427847E-2</v>
      </c>
      <c r="AI13" s="137">
        <v>1.6625148179280822E-2</v>
      </c>
      <c r="AJ13" s="137">
        <v>1.3904849213513884E-2</v>
      </c>
      <c r="AK13" s="132" t="s">
        <v>116</v>
      </c>
      <c r="AL13" s="133" t="s">
        <v>116</v>
      </c>
      <c r="AM13" s="133" t="s">
        <v>116</v>
      </c>
      <c r="AN13" s="132" t="s">
        <v>116</v>
      </c>
      <c r="AO13" s="137">
        <v>0</v>
      </c>
      <c r="AP13" s="137">
        <v>0</v>
      </c>
      <c r="AQ13" s="137">
        <v>0</v>
      </c>
      <c r="AR13" s="127">
        <v>9594.2759743658244</v>
      </c>
      <c r="AS13" s="128">
        <v>9956.8309777754985</v>
      </c>
      <c r="AT13" s="128">
        <v>10234.107711188155</v>
      </c>
      <c r="AU13" s="127">
        <v>10468.532208047251</v>
      </c>
      <c r="AV13" s="137">
        <v>3.7788677788543473E-2</v>
      </c>
      <c r="AW13" s="137">
        <v>2.7847889959321595E-2</v>
      </c>
      <c r="AX13" s="137">
        <v>2.2906197928991651E-2</v>
      </c>
      <c r="AY13" s="127">
        <v>3838.8901133685345</v>
      </c>
      <c r="AZ13" s="128">
        <v>3852.0687777885514</v>
      </c>
      <c r="BA13" s="128">
        <v>3836.9197976586593</v>
      </c>
      <c r="BB13" s="127">
        <v>3808.0803668839499</v>
      </c>
      <c r="BC13" s="137">
        <v>3.4329360911174909E-3</v>
      </c>
      <c r="BD13" s="137">
        <v>-3.9326868246078112E-3</v>
      </c>
      <c r="BE13" s="137">
        <v>-7.5162975239429324E-3</v>
      </c>
      <c r="BF13" s="132" t="s">
        <v>116</v>
      </c>
      <c r="BG13" s="133" t="s">
        <v>116</v>
      </c>
      <c r="BH13" s="133" t="s">
        <v>116</v>
      </c>
      <c r="BI13" s="132" t="s">
        <v>116</v>
      </c>
      <c r="BJ13" s="137">
        <v>0</v>
      </c>
      <c r="BK13" s="137">
        <v>0</v>
      </c>
      <c r="BL13" s="137">
        <v>0</v>
      </c>
    </row>
    <row r="14" spans="1:64" ht="25.5" customHeight="1">
      <c r="A14" s="27" t="s">
        <v>12</v>
      </c>
      <c r="B14" s="127">
        <v>2488.4619170032947</v>
      </c>
      <c r="C14" s="128">
        <v>2463.5772978332616</v>
      </c>
      <c r="D14" s="128">
        <v>2438.941524854929</v>
      </c>
      <c r="E14" s="127">
        <v>2414.5521096063799</v>
      </c>
      <c r="F14" s="137">
        <v>-1.000000000000008E-2</v>
      </c>
      <c r="G14" s="137">
        <v>-1.0000000000000004E-2</v>
      </c>
      <c r="H14" s="137">
        <v>-9.9999999999999169E-3</v>
      </c>
      <c r="I14" s="127">
        <v>274.99113349920009</v>
      </c>
      <c r="J14" s="128">
        <v>272.24122216420807</v>
      </c>
      <c r="K14" s="128">
        <v>269.51880994256601</v>
      </c>
      <c r="L14" s="127">
        <v>266.82362184314036</v>
      </c>
      <c r="M14" s="137">
        <v>-1.0000000000000073E-2</v>
      </c>
      <c r="N14" s="137">
        <v>-9.9999999999999221E-3</v>
      </c>
      <c r="O14" s="137">
        <v>-9.999999999999962E-3</v>
      </c>
      <c r="P14" s="127">
        <v>2069.4265261273226</v>
      </c>
      <c r="Q14" s="128">
        <v>2131.5093219111423</v>
      </c>
      <c r="R14" s="128">
        <v>2174.1395083493653</v>
      </c>
      <c r="S14" s="127">
        <v>2206.7516009746055</v>
      </c>
      <c r="T14" s="137">
        <v>2.9999999999999971E-2</v>
      </c>
      <c r="U14" s="137">
        <v>2.0000000000000101E-2</v>
      </c>
      <c r="V14" s="137">
        <v>1.4999999999999855E-2</v>
      </c>
      <c r="W14" s="127">
        <v>950.9404487336335</v>
      </c>
      <c r="X14" s="128">
        <v>960.44985322096989</v>
      </c>
      <c r="Y14" s="128">
        <v>960.44985322096989</v>
      </c>
      <c r="Z14" s="127">
        <v>955.64760395486508</v>
      </c>
      <c r="AA14" s="137">
        <v>1.0000000000000051E-2</v>
      </c>
      <c r="AB14" s="137">
        <v>0</v>
      </c>
      <c r="AC14" s="137">
        <v>-4.9999999999999576E-3</v>
      </c>
      <c r="AD14" s="127">
        <v>1068.1206908883296</v>
      </c>
      <c r="AE14" s="128">
        <v>1068.6860821023799</v>
      </c>
      <c r="AF14" s="128">
        <v>1063.6787533334377</v>
      </c>
      <c r="AG14" s="127">
        <v>1055.881731826144</v>
      </c>
      <c r="AH14" s="137">
        <v>5.2933270450938354E-4</v>
      </c>
      <c r="AI14" s="137">
        <v>-4.6855001228157797E-3</v>
      </c>
      <c r="AJ14" s="137">
        <v>-7.3302409048397544E-3</v>
      </c>
      <c r="AK14" s="132" t="s">
        <v>116</v>
      </c>
      <c r="AL14" s="133" t="s">
        <v>116</v>
      </c>
      <c r="AM14" s="133" t="s">
        <v>116</v>
      </c>
      <c r="AN14" s="132" t="s">
        <v>116</v>
      </c>
      <c r="AO14" s="137">
        <v>0</v>
      </c>
      <c r="AP14" s="137">
        <v>0</v>
      </c>
      <c r="AQ14" s="137">
        <v>0</v>
      </c>
      <c r="AR14" s="127">
        <v>3241.1785962000613</v>
      </c>
      <c r="AS14" s="128">
        <v>3338.4139540860633</v>
      </c>
      <c r="AT14" s="128">
        <v>3405.1822331677845</v>
      </c>
      <c r="AU14" s="127">
        <v>3456.2599666653009</v>
      </c>
      <c r="AV14" s="137">
        <v>3.0000000000000054E-2</v>
      </c>
      <c r="AW14" s="137">
        <v>1.9999999999999973E-2</v>
      </c>
      <c r="AX14" s="137">
        <v>1.4999999999999897E-2</v>
      </c>
      <c r="AY14" s="127">
        <v>2319.2144931893113</v>
      </c>
      <c r="AZ14" s="128">
        <v>2389.0521305043385</v>
      </c>
      <c r="BA14" s="128">
        <v>2443.2579760045874</v>
      </c>
      <c r="BB14" s="127">
        <v>2489.6901702357968</v>
      </c>
      <c r="BC14" s="137">
        <v>3.0112625425597738E-2</v>
      </c>
      <c r="BD14" s="137">
        <v>2.2689268604953294E-2</v>
      </c>
      <c r="BE14" s="137">
        <v>1.9004212689459475E-2</v>
      </c>
      <c r="BF14" s="132" t="s">
        <v>116</v>
      </c>
      <c r="BG14" s="133" t="s">
        <v>116</v>
      </c>
      <c r="BH14" s="133" t="s">
        <v>116</v>
      </c>
      <c r="BI14" s="132" t="s">
        <v>116</v>
      </c>
      <c r="BJ14" s="137">
        <v>0</v>
      </c>
      <c r="BK14" s="137">
        <v>0</v>
      </c>
      <c r="BL14" s="137">
        <v>0</v>
      </c>
    </row>
    <row r="15" spans="1:64" ht="25.5" customHeight="1">
      <c r="A15" s="27" t="s">
        <v>0</v>
      </c>
      <c r="B15" s="127">
        <v>5558.6853632734765</v>
      </c>
      <c r="C15" s="128">
        <v>5503.0985096407412</v>
      </c>
      <c r="D15" s="128">
        <v>5448.0675245443335</v>
      </c>
      <c r="E15" s="127">
        <v>5393.5868492988902</v>
      </c>
      <c r="F15" s="137">
        <v>-1.0000000000000089E-2</v>
      </c>
      <c r="G15" s="137">
        <v>-1.0000000000000049E-2</v>
      </c>
      <c r="H15" s="137">
        <v>-9.999999999999995E-3</v>
      </c>
      <c r="I15" s="127">
        <v>930.46637702392673</v>
      </c>
      <c r="J15" s="128">
        <v>921.16171325368748</v>
      </c>
      <c r="K15" s="128">
        <v>911.95009612115064</v>
      </c>
      <c r="L15" s="127">
        <v>902.83059515993909</v>
      </c>
      <c r="M15" s="137">
        <v>-9.9999999999999759E-3</v>
      </c>
      <c r="N15" s="137">
        <v>-9.9999999999999672E-3</v>
      </c>
      <c r="O15" s="137">
        <v>-1.000000000000004E-2</v>
      </c>
      <c r="P15" s="127">
        <v>2716.2106214068294</v>
      </c>
      <c r="Q15" s="128">
        <v>2743.3727276208979</v>
      </c>
      <c r="R15" s="128">
        <v>2743.3727276208979</v>
      </c>
      <c r="S15" s="127">
        <v>2729.6558639827936</v>
      </c>
      <c r="T15" s="137">
        <v>1.0000000000000056E-2</v>
      </c>
      <c r="U15" s="137">
        <v>0</v>
      </c>
      <c r="V15" s="137">
        <v>-4.9999999999999359E-3</v>
      </c>
      <c r="W15" s="127">
        <v>1151.4572153609702</v>
      </c>
      <c r="X15" s="128">
        <v>1162.9717875145798</v>
      </c>
      <c r="Y15" s="128">
        <v>1162.9717875145798</v>
      </c>
      <c r="Z15" s="127">
        <v>1157.156928577007</v>
      </c>
      <c r="AA15" s="137">
        <v>9.9999999999999169E-3</v>
      </c>
      <c r="AB15" s="137">
        <v>0</v>
      </c>
      <c r="AC15" s="137">
        <v>-4.999999999999922E-3</v>
      </c>
      <c r="AD15" s="127">
        <v>5218.6079483076273</v>
      </c>
      <c r="AE15" s="128">
        <v>5317.849034643421</v>
      </c>
      <c r="AF15" s="128">
        <v>5390.9241217285717</v>
      </c>
      <c r="AG15" s="127">
        <v>5450.6872628100728</v>
      </c>
      <c r="AH15" s="137">
        <v>1.9016773691148247E-2</v>
      </c>
      <c r="AI15" s="137">
        <v>1.3741474533989027E-2</v>
      </c>
      <c r="AJ15" s="137">
        <v>1.108588058967863E-2</v>
      </c>
      <c r="AK15" s="132" t="s">
        <v>116</v>
      </c>
      <c r="AL15" s="133" t="s">
        <v>116</v>
      </c>
      <c r="AM15" s="133" t="s">
        <v>116</v>
      </c>
      <c r="AN15" s="132" t="s">
        <v>116</v>
      </c>
      <c r="AO15" s="137">
        <v>0</v>
      </c>
      <c r="AP15" s="137">
        <v>0</v>
      </c>
      <c r="AQ15" s="137">
        <v>0</v>
      </c>
      <c r="AR15" s="127">
        <v>7700.0529824792029</v>
      </c>
      <c r="AS15" s="128">
        <v>7931.0545719535794</v>
      </c>
      <c r="AT15" s="128">
        <v>8089.6756633926507</v>
      </c>
      <c r="AU15" s="127">
        <v>8211.0207983435394</v>
      </c>
      <c r="AV15" s="137">
        <v>3.0000000000000051E-2</v>
      </c>
      <c r="AW15" s="137">
        <v>1.9999999999999962E-2</v>
      </c>
      <c r="AX15" s="137">
        <v>1.4999999999999866E-2</v>
      </c>
      <c r="AY15" s="127">
        <v>5186.924053418652</v>
      </c>
      <c r="AZ15" s="128">
        <v>5233.0994024787042</v>
      </c>
      <c r="BA15" s="128">
        <v>5239.4572092690732</v>
      </c>
      <c r="BB15" s="127">
        <v>5225.9092933748752</v>
      </c>
      <c r="BC15" s="137">
        <v>8.9022604889729354E-3</v>
      </c>
      <c r="BD15" s="137">
        <v>1.2149218467659216E-3</v>
      </c>
      <c r="BE15" s="137">
        <v>-2.5857479798156429E-3</v>
      </c>
      <c r="BF15" s="132" t="s">
        <v>116</v>
      </c>
      <c r="BG15" s="133" t="s">
        <v>116</v>
      </c>
      <c r="BH15" s="133" t="s">
        <v>116</v>
      </c>
      <c r="BI15" s="132" t="s">
        <v>116</v>
      </c>
      <c r="BJ15" s="137">
        <v>0</v>
      </c>
      <c r="BK15" s="137">
        <v>0</v>
      </c>
      <c r="BL15" s="137">
        <v>0</v>
      </c>
    </row>
    <row r="16" spans="1:64" ht="25.5" customHeight="1">
      <c r="A16" s="27" t="s">
        <v>15</v>
      </c>
      <c r="B16" s="127">
        <v>243085.91720025189</v>
      </c>
      <c r="C16" s="128">
        <v>240655.05802824936</v>
      </c>
      <c r="D16" s="128">
        <v>238248.50744796687</v>
      </c>
      <c r="E16" s="127">
        <v>235866.02237348721</v>
      </c>
      <c r="F16" s="137">
        <v>-1.000000000000004E-2</v>
      </c>
      <c r="G16" s="137">
        <v>-9.9999999999999933E-3</v>
      </c>
      <c r="H16" s="137">
        <v>-9.9999999999999499E-3</v>
      </c>
      <c r="I16" s="127">
        <v>24145.138002217373</v>
      </c>
      <c r="J16" s="128">
        <v>23903.686622195197</v>
      </c>
      <c r="K16" s="128">
        <v>23664.649755973245</v>
      </c>
      <c r="L16" s="127">
        <v>23428.003258413512</v>
      </c>
      <c r="M16" s="137">
        <v>-1.0000000000000083E-2</v>
      </c>
      <c r="N16" s="137">
        <v>-9.9999999999999863E-3</v>
      </c>
      <c r="O16" s="137">
        <v>-1.0000000000000052E-2</v>
      </c>
      <c r="P16" s="127">
        <v>74387.712011292882</v>
      </c>
      <c r="Q16" s="128">
        <v>75131.58913140581</v>
      </c>
      <c r="R16" s="128">
        <v>75882.905022719875</v>
      </c>
      <c r="S16" s="127">
        <v>76641.734072947074</v>
      </c>
      <c r="T16" s="137">
        <v>9.9999999999999829E-3</v>
      </c>
      <c r="U16" s="137">
        <v>1.0000000000000092E-2</v>
      </c>
      <c r="V16" s="137">
        <v>1.0000000000000007E-2</v>
      </c>
      <c r="W16" s="127">
        <v>367063.89162507327</v>
      </c>
      <c r="X16" s="128">
        <v>370734.530541324</v>
      </c>
      <c r="Y16" s="128">
        <v>374441.87584673724</v>
      </c>
      <c r="Z16" s="127">
        <v>378186.2946052046</v>
      </c>
      <c r="AA16" s="137">
        <v>9.9999999999999811E-3</v>
      </c>
      <c r="AB16" s="137">
        <v>1.0000000000000002E-2</v>
      </c>
      <c r="AC16" s="137">
        <v>9.9999999999999759E-3</v>
      </c>
      <c r="AD16" s="127">
        <v>624.05882019767216</v>
      </c>
      <c r="AE16" s="128">
        <v>630.299408399649</v>
      </c>
      <c r="AF16" s="128">
        <v>636.60240248364551</v>
      </c>
      <c r="AG16" s="127">
        <v>642.96842650848191</v>
      </c>
      <c r="AH16" s="137">
        <v>1.0000000000000181E-2</v>
      </c>
      <c r="AI16" s="137">
        <v>1.0000000000000031E-2</v>
      </c>
      <c r="AJ16" s="137">
        <v>9.9999999999999239E-3</v>
      </c>
      <c r="AK16" s="132" t="s">
        <v>116</v>
      </c>
      <c r="AL16" s="133" t="s">
        <v>116</v>
      </c>
      <c r="AM16" s="133" t="s">
        <v>116</v>
      </c>
      <c r="AN16" s="132" t="s">
        <v>116</v>
      </c>
      <c r="AO16" s="137">
        <v>0</v>
      </c>
      <c r="AP16" s="137">
        <v>0</v>
      </c>
      <c r="AQ16" s="137">
        <v>0</v>
      </c>
      <c r="AR16" s="127">
        <v>32461.658474437711</v>
      </c>
      <c r="AS16" s="128">
        <v>32137.041889693333</v>
      </c>
      <c r="AT16" s="128">
        <v>31815.671470796398</v>
      </c>
      <c r="AU16" s="127">
        <v>31497.514756088432</v>
      </c>
      <c r="AV16" s="137">
        <v>-1.0000000000000002E-2</v>
      </c>
      <c r="AW16" s="137">
        <v>-1.0000000000000052E-2</v>
      </c>
      <c r="AX16" s="137">
        <v>-1.0000000000000059E-2</v>
      </c>
      <c r="AY16" s="127">
        <v>8185.1442298627362</v>
      </c>
      <c r="AZ16" s="128">
        <v>8321.5728576773417</v>
      </c>
      <c r="BA16" s="128">
        <v>8461.0339805957319</v>
      </c>
      <c r="BB16" s="127">
        <v>8603.5865508356401</v>
      </c>
      <c r="BC16" s="137">
        <v>1.6667834308509603E-2</v>
      </c>
      <c r="BD16" s="137">
        <v>1.6758985987814275E-2</v>
      </c>
      <c r="BE16" s="137">
        <v>1.6848126430745194E-2</v>
      </c>
      <c r="BF16" s="132" t="s">
        <v>116</v>
      </c>
      <c r="BG16" s="133" t="s">
        <v>116</v>
      </c>
      <c r="BH16" s="133" t="s">
        <v>116</v>
      </c>
      <c r="BI16" s="132" t="s">
        <v>116</v>
      </c>
      <c r="BJ16" s="137">
        <v>0</v>
      </c>
      <c r="BK16" s="137">
        <v>0</v>
      </c>
      <c r="BL16" s="137">
        <v>0</v>
      </c>
    </row>
    <row r="17" spans="1:64" ht="25.5" customHeight="1">
      <c r="A17" s="27" t="s">
        <v>1</v>
      </c>
      <c r="B17" s="127">
        <v>75.840199254067713</v>
      </c>
      <c r="C17" s="128">
        <v>76.598601246608396</v>
      </c>
      <c r="D17" s="128">
        <v>77.364587259074483</v>
      </c>
      <c r="E17" s="127">
        <v>78.138233131665231</v>
      </c>
      <c r="F17" s="137">
        <v>1.0000000000000083E-2</v>
      </c>
      <c r="G17" s="137">
        <v>1.0000000000000035E-2</v>
      </c>
      <c r="H17" s="137">
        <v>1.0000000000000044E-2</v>
      </c>
      <c r="I17" s="127">
        <v>1.9098251669396322</v>
      </c>
      <c r="J17" s="128">
        <v>1.948021670278425</v>
      </c>
      <c r="K17" s="128">
        <v>1.9869821036839934</v>
      </c>
      <c r="L17" s="127">
        <v>2.0267217457576732</v>
      </c>
      <c r="M17" s="137">
        <v>2.0000000000000063E-2</v>
      </c>
      <c r="N17" s="137">
        <v>1.9999999999999962E-2</v>
      </c>
      <c r="O17" s="137">
        <v>1.9999999999999938E-2</v>
      </c>
      <c r="P17" s="127">
        <v>141.75618555087175</v>
      </c>
      <c r="Q17" s="128">
        <v>144.59130926188919</v>
      </c>
      <c r="R17" s="128">
        <v>147.48313544712698</v>
      </c>
      <c r="S17" s="127">
        <v>150.43279815606954</v>
      </c>
      <c r="T17" s="137">
        <v>2.0000000000000073E-2</v>
      </c>
      <c r="U17" s="137">
        <v>2.0000000000000039E-2</v>
      </c>
      <c r="V17" s="137">
        <v>2.0000000000000101E-2</v>
      </c>
      <c r="W17" s="127">
        <v>181.03056001985354</v>
      </c>
      <c r="X17" s="128">
        <v>184.6511712202506</v>
      </c>
      <c r="Y17" s="128">
        <v>188.34419464465563</v>
      </c>
      <c r="Z17" s="127">
        <v>192.11107853754874</v>
      </c>
      <c r="AA17" s="137">
        <v>1.9999999999999966E-2</v>
      </c>
      <c r="AB17" s="137">
        <v>2.000000000000008E-2</v>
      </c>
      <c r="AC17" s="137">
        <v>1.9999999999999962E-2</v>
      </c>
      <c r="AD17" s="127">
        <v>4.4822927201832483</v>
      </c>
      <c r="AE17" s="128">
        <v>4.5271156473850809</v>
      </c>
      <c r="AF17" s="128">
        <v>4.5723868038589321</v>
      </c>
      <c r="AG17" s="127">
        <v>4.6181106718975213</v>
      </c>
      <c r="AH17" s="137">
        <v>1.0000000000000018E-2</v>
      </c>
      <c r="AI17" s="137">
        <v>1.0000000000000103E-2</v>
      </c>
      <c r="AJ17" s="137">
        <v>9.9999999999999707E-3</v>
      </c>
      <c r="AK17" s="132" t="s">
        <v>116</v>
      </c>
      <c r="AL17" s="133" t="s">
        <v>116</v>
      </c>
      <c r="AM17" s="133" t="s">
        <v>116</v>
      </c>
      <c r="AN17" s="132" t="s">
        <v>116</v>
      </c>
      <c r="AO17" s="137">
        <v>0</v>
      </c>
      <c r="AP17" s="137">
        <v>0</v>
      </c>
      <c r="AQ17" s="137">
        <v>0</v>
      </c>
      <c r="AR17" s="127">
        <v>15.543152264557868</v>
      </c>
      <c r="AS17" s="128">
        <v>15.232289219266711</v>
      </c>
      <c r="AT17" s="128">
        <v>14.927643434881377</v>
      </c>
      <c r="AU17" s="127">
        <v>14.629090566183748</v>
      </c>
      <c r="AV17" s="137">
        <v>-1.9999999999999973E-2</v>
      </c>
      <c r="AW17" s="137">
        <v>-2.0000000000000004E-2</v>
      </c>
      <c r="AX17" s="137">
        <v>-2.0000000000000059E-2</v>
      </c>
      <c r="AY17" s="127">
        <v>99.514044052427195</v>
      </c>
      <c r="AZ17" s="128">
        <v>100.78689900265498</v>
      </c>
      <c r="BA17" s="128">
        <v>102.09061478595576</v>
      </c>
      <c r="BB17" s="127">
        <v>103.42568077667644</v>
      </c>
      <c r="BC17" s="137">
        <v>1.2790706702233914E-2</v>
      </c>
      <c r="BD17" s="137">
        <v>1.2935369539114852E-2</v>
      </c>
      <c r="BE17" s="137">
        <v>1.3077264678244833E-2</v>
      </c>
      <c r="BF17" s="132" t="s">
        <v>116</v>
      </c>
      <c r="BG17" s="133" t="s">
        <v>116</v>
      </c>
      <c r="BH17" s="133" t="s">
        <v>116</v>
      </c>
      <c r="BI17" s="132" t="s">
        <v>116</v>
      </c>
      <c r="BJ17" s="137">
        <v>0</v>
      </c>
      <c r="BK17" s="137">
        <v>0</v>
      </c>
      <c r="BL17" s="137">
        <v>0</v>
      </c>
    </row>
    <row r="18" spans="1:64" ht="25.5" customHeight="1">
      <c r="A18" s="27" t="s">
        <v>52</v>
      </c>
      <c r="B18" s="127">
        <v>2280.3366034340729</v>
      </c>
      <c r="C18" s="128">
        <v>2257.5332373997321</v>
      </c>
      <c r="D18" s="128">
        <v>2234.9579050257348</v>
      </c>
      <c r="E18" s="127">
        <v>2212.6083259754773</v>
      </c>
      <c r="F18" s="137">
        <v>-1.000000000000003E-2</v>
      </c>
      <c r="G18" s="137">
        <v>-9.9999999999999898E-3</v>
      </c>
      <c r="H18" s="137">
        <v>-1.0000000000000063E-2</v>
      </c>
      <c r="I18" s="127">
        <v>1625.0911595092734</v>
      </c>
      <c r="J18" s="128">
        <v>1608.8402479141807</v>
      </c>
      <c r="K18" s="128">
        <v>1592.7518454350388</v>
      </c>
      <c r="L18" s="127">
        <v>1576.8243269806885</v>
      </c>
      <c r="M18" s="137">
        <v>-9.9999999999999811E-3</v>
      </c>
      <c r="N18" s="137">
        <v>-1.0000000000000061E-2</v>
      </c>
      <c r="O18" s="137">
        <v>-9.9999999999999568E-3</v>
      </c>
      <c r="P18" s="127">
        <v>122.61553002940678</v>
      </c>
      <c r="Q18" s="128">
        <v>121.38937472911272</v>
      </c>
      <c r="R18" s="128">
        <v>119.56853410817602</v>
      </c>
      <c r="S18" s="127">
        <v>117.47608476128293</v>
      </c>
      <c r="T18" s="137">
        <v>-9.999999999999995E-3</v>
      </c>
      <c r="U18" s="137">
        <v>-1.5000000000000017E-2</v>
      </c>
      <c r="V18" s="137">
        <v>-1.7500000000000085E-2</v>
      </c>
      <c r="W18" s="127">
        <v>124.65422565953247</v>
      </c>
      <c r="X18" s="128">
        <v>124.65422565953247</v>
      </c>
      <c r="Y18" s="128">
        <v>124.03095453123481</v>
      </c>
      <c r="Z18" s="127">
        <v>123.10072237225054</v>
      </c>
      <c r="AA18" s="137">
        <v>0</v>
      </c>
      <c r="AB18" s="137">
        <v>-4.9999999999999776E-3</v>
      </c>
      <c r="AC18" s="137">
        <v>-7.5000000000000535E-3</v>
      </c>
      <c r="AD18" s="127">
        <v>2269.8051438698603</v>
      </c>
      <c r="AE18" s="128">
        <v>2259.0036640600074</v>
      </c>
      <c r="AF18" s="128">
        <v>2242.3619132338295</v>
      </c>
      <c r="AG18" s="127">
        <v>2222.8975662941662</v>
      </c>
      <c r="AH18" s="137">
        <v>-4.7587696410966631E-3</v>
      </c>
      <c r="AI18" s="137">
        <v>-7.3668542866674493E-3</v>
      </c>
      <c r="AJ18" s="137">
        <v>-8.680287880734083E-3</v>
      </c>
      <c r="AK18" s="132" t="s">
        <v>116</v>
      </c>
      <c r="AL18" s="133" t="s">
        <v>116</v>
      </c>
      <c r="AM18" s="133" t="s">
        <v>116</v>
      </c>
      <c r="AN18" s="132" t="s">
        <v>116</v>
      </c>
      <c r="AO18" s="137">
        <v>0</v>
      </c>
      <c r="AP18" s="137">
        <v>0</v>
      </c>
      <c r="AQ18" s="137">
        <v>0</v>
      </c>
      <c r="AR18" s="127">
        <v>1942.2820170483722</v>
      </c>
      <c r="AS18" s="128">
        <v>1961.7048372188558</v>
      </c>
      <c r="AT18" s="128">
        <v>1971.5133614049498</v>
      </c>
      <c r="AU18" s="127">
        <v>1976.442144808462</v>
      </c>
      <c r="AV18" s="137">
        <v>9.999999999999962E-3</v>
      </c>
      <c r="AW18" s="137">
        <v>4.9999999999998674E-3</v>
      </c>
      <c r="AX18" s="137">
        <v>2.4999999999998964E-3</v>
      </c>
      <c r="AY18" s="127">
        <v>2618.8303328626225</v>
      </c>
      <c r="AZ18" s="128">
        <v>2630.8212337296573</v>
      </c>
      <c r="BA18" s="128">
        <v>2632.7294505131131</v>
      </c>
      <c r="BB18" s="127">
        <v>2629.7025636679364</v>
      </c>
      <c r="BC18" s="137">
        <v>4.5787238358154982E-3</v>
      </c>
      <c r="BD18" s="137">
        <v>7.2533122319017886E-4</v>
      </c>
      <c r="BE18" s="137">
        <v>-1.1497143561738832E-3</v>
      </c>
      <c r="BF18" s="132" t="s">
        <v>116</v>
      </c>
      <c r="BG18" s="133" t="s">
        <v>116</v>
      </c>
      <c r="BH18" s="133" t="s">
        <v>116</v>
      </c>
      <c r="BI18" s="132" t="s">
        <v>116</v>
      </c>
      <c r="BJ18" s="137">
        <v>0</v>
      </c>
      <c r="BK18" s="137">
        <v>0</v>
      </c>
      <c r="BL18" s="137">
        <v>0</v>
      </c>
    </row>
    <row r="19" spans="1:64" ht="25.5" customHeight="1">
      <c r="A19" s="27" t="s">
        <v>2</v>
      </c>
      <c r="B19" s="127">
        <v>3013.7427246900984</v>
      </c>
      <c r="C19" s="128">
        <v>2983.6052974431973</v>
      </c>
      <c r="D19" s="128">
        <v>2953.7692444687655</v>
      </c>
      <c r="E19" s="127">
        <v>2924.2315520240777</v>
      </c>
      <c r="F19" s="137">
        <v>-1.0000000000000038E-2</v>
      </c>
      <c r="G19" s="137">
        <v>-9.9999999999999499E-3</v>
      </c>
      <c r="H19" s="137">
        <v>-1.0000000000000037E-2</v>
      </c>
      <c r="I19" s="127">
        <v>0</v>
      </c>
      <c r="J19" s="128">
        <v>0</v>
      </c>
      <c r="K19" s="128">
        <v>0</v>
      </c>
      <c r="L19" s="127">
        <v>0</v>
      </c>
      <c r="M19" s="137">
        <v>0</v>
      </c>
      <c r="N19" s="137">
        <v>0</v>
      </c>
      <c r="O19" s="137">
        <v>0</v>
      </c>
      <c r="P19" s="127">
        <v>0</v>
      </c>
      <c r="Q19" s="128">
        <v>0</v>
      </c>
      <c r="R19" s="128">
        <v>0</v>
      </c>
      <c r="S19" s="127">
        <v>0</v>
      </c>
      <c r="T19" s="137">
        <v>0</v>
      </c>
      <c r="U19" s="137">
        <v>0</v>
      </c>
      <c r="V19" s="137">
        <v>0</v>
      </c>
      <c r="W19" s="127">
        <v>59114.193903240863</v>
      </c>
      <c r="X19" s="128">
        <v>59409.76487275707</v>
      </c>
      <c r="Y19" s="128">
        <v>59855.338109302749</v>
      </c>
      <c r="Z19" s="127">
        <v>60379.07231775915</v>
      </c>
      <c r="AA19" s="137">
        <v>5.0000000000000573E-3</v>
      </c>
      <c r="AB19" s="137">
        <v>7.5000000000000127E-3</v>
      </c>
      <c r="AC19" s="137">
        <v>8.7500000000000269E-3</v>
      </c>
      <c r="AD19" s="127">
        <v>17.972216067111514</v>
      </c>
      <c r="AE19" s="128">
        <v>18.079396501361206</v>
      </c>
      <c r="AF19" s="128">
        <v>18.225167597286887</v>
      </c>
      <c r="AG19" s="127">
        <v>18.391522275345711</v>
      </c>
      <c r="AH19" s="137">
        <v>5.9636738090317097E-3</v>
      </c>
      <c r="AI19" s="137">
        <v>8.0628297473705115E-3</v>
      </c>
      <c r="AJ19" s="137">
        <v>9.1277447612381907E-3</v>
      </c>
      <c r="AK19" s="132" t="s">
        <v>116</v>
      </c>
      <c r="AL19" s="133" t="s">
        <v>116</v>
      </c>
      <c r="AM19" s="133" t="s">
        <v>116</v>
      </c>
      <c r="AN19" s="132" t="s">
        <v>116</v>
      </c>
      <c r="AO19" s="137">
        <v>0</v>
      </c>
      <c r="AP19" s="137">
        <v>0</v>
      </c>
      <c r="AQ19" s="137">
        <v>0</v>
      </c>
      <c r="AR19" s="127">
        <v>2291.8692400534046</v>
      </c>
      <c r="AS19" s="128">
        <v>2326.2472786542062</v>
      </c>
      <c r="AT19" s="128">
        <v>2366.9566060306552</v>
      </c>
      <c r="AU19" s="127">
        <v>2411.3370423937299</v>
      </c>
      <c r="AV19" s="137">
        <v>1.500000000000022E-2</v>
      </c>
      <c r="AW19" s="137">
        <v>1.7500000000000161E-2</v>
      </c>
      <c r="AX19" s="137">
        <v>1.8749999999999985E-2</v>
      </c>
      <c r="AY19" s="127">
        <v>998.38694459024794</v>
      </c>
      <c r="AZ19" s="128">
        <v>1016.887298527139</v>
      </c>
      <c r="BA19" s="128">
        <v>1038.0356066432571</v>
      </c>
      <c r="BB19" s="127">
        <v>1060.8660745420377</v>
      </c>
      <c r="BC19" s="137">
        <v>1.8530244247618736E-2</v>
      </c>
      <c r="BD19" s="137">
        <v>2.0797101258663877E-2</v>
      </c>
      <c r="BE19" s="137">
        <v>2.1993915962679304E-2</v>
      </c>
      <c r="BF19" s="132" t="s">
        <v>116</v>
      </c>
      <c r="BG19" s="133" t="s">
        <v>116</v>
      </c>
      <c r="BH19" s="133" t="s">
        <v>116</v>
      </c>
      <c r="BI19" s="132" t="s">
        <v>116</v>
      </c>
      <c r="BJ19" s="137">
        <v>0</v>
      </c>
      <c r="BK19" s="137">
        <v>0</v>
      </c>
      <c r="BL19" s="137">
        <v>0</v>
      </c>
    </row>
    <row r="20" spans="1:64" ht="25.5" customHeight="1">
      <c r="A20" s="27" t="s">
        <v>53</v>
      </c>
      <c r="B20" s="127">
        <v>30442.328646624781</v>
      </c>
      <c r="C20" s="128">
        <v>30137.905360158533</v>
      </c>
      <c r="D20" s="128">
        <v>29836.526306556949</v>
      </c>
      <c r="E20" s="127">
        <v>29538.161043491378</v>
      </c>
      <c r="F20" s="137">
        <v>-1.0000000000000009E-2</v>
      </c>
      <c r="G20" s="137">
        <v>-9.9999999999999568E-3</v>
      </c>
      <c r="H20" s="137">
        <v>-1.0000000000000038E-2</v>
      </c>
      <c r="I20" s="127">
        <v>1806.4811744760395</v>
      </c>
      <c r="J20" s="128">
        <v>1770.3515509865188</v>
      </c>
      <c r="K20" s="128">
        <v>1734.9445199667884</v>
      </c>
      <c r="L20" s="127">
        <v>1700.2456295674526</v>
      </c>
      <c r="M20" s="137">
        <v>-1.9999999999999993E-2</v>
      </c>
      <c r="N20" s="137">
        <v>-1.9999999999999966E-2</v>
      </c>
      <c r="O20" s="137">
        <v>-2.0000000000000032E-2</v>
      </c>
      <c r="P20" s="127">
        <v>957.87215906514211</v>
      </c>
      <c r="Q20" s="128">
        <v>977.02960224644494</v>
      </c>
      <c r="R20" s="128">
        <v>996.57019429137381</v>
      </c>
      <c r="S20" s="127">
        <v>1016.5015981772013</v>
      </c>
      <c r="T20" s="137">
        <v>1.999999999999998E-2</v>
      </c>
      <c r="U20" s="137">
        <v>1.9999999999999973E-2</v>
      </c>
      <c r="V20" s="137">
        <v>2.0000000000000059E-2</v>
      </c>
      <c r="W20" s="127">
        <v>17294.710771923561</v>
      </c>
      <c r="X20" s="128">
        <v>17121.763664204325</v>
      </c>
      <c r="Y20" s="128">
        <v>16950.546027562283</v>
      </c>
      <c r="Z20" s="127">
        <v>16781.040567286658</v>
      </c>
      <c r="AA20" s="137">
        <v>-1.0000000000000002E-2</v>
      </c>
      <c r="AB20" s="137">
        <v>-9.9999999999999638E-3</v>
      </c>
      <c r="AC20" s="137">
        <v>-1.0000000000000099E-2</v>
      </c>
      <c r="AD20" s="127">
        <v>161.74272484615801</v>
      </c>
      <c r="AE20" s="128">
        <v>162.85827339593885</v>
      </c>
      <c r="AF20" s="128">
        <v>163.98999621820425</v>
      </c>
      <c r="AG20" s="127">
        <v>165.13800486780926</v>
      </c>
      <c r="AH20" s="137">
        <v>6.8970554987366301E-3</v>
      </c>
      <c r="AI20" s="137">
        <v>6.9491269842581038E-3</v>
      </c>
      <c r="AJ20" s="137">
        <v>7.0004797614451374E-3</v>
      </c>
      <c r="AK20" s="132" t="s">
        <v>116</v>
      </c>
      <c r="AL20" s="133" t="s">
        <v>116</v>
      </c>
      <c r="AM20" s="133" t="s">
        <v>116</v>
      </c>
      <c r="AN20" s="132" t="s">
        <v>116</v>
      </c>
      <c r="AO20" s="137">
        <v>0</v>
      </c>
      <c r="AP20" s="137">
        <v>0</v>
      </c>
      <c r="AQ20" s="137">
        <v>0</v>
      </c>
      <c r="AR20" s="127">
        <v>10053.851524535279</v>
      </c>
      <c r="AS20" s="128">
        <v>10355.467070271337</v>
      </c>
      <c r="AT20" s="128">
        <v>10666.131082379477</v>
      </c>
      <c r="AU20" s="127">
        <v>10986.115014850862</v>
      </c>
      <c r="AV20" s="137">
        <v>2.9999999999999988E-2</v>
      </c>
      <c r="AW20" s="137">
        <v>2.9999999999999988E-2</v>
      </c>
      <c r="AX20" s="137">
        <v>3.0000000000000047E-2</v>
      </c>
      <c r="AY20" s="127">
        <v>4967.3383719767126</v>
      </c>
      <c r="AZ20" s="128">
        <v>5116.358523136013</v>
      </c>
      <c r="BA20" s="128">
        <v>5269.8492788300928</v>
      </c>
      <c r="BB20" s="127">
        <v>5427.9447571949977</v>
      </c>
      <c r="BC20" s="137">
        <v>2.9999999999999812E-2</v>
      </c>
      <c r="BD20" s="137">
        <v>2.9999999999999881E-2</v>
      </c>
      <c r="BE20" s="137">
        <v>3.0000000000000405E-2</v>
      </c>
      <c r="BF20" s="132" t="s">
        <v>116</v>
      </c>
      <c r="BG20" s="133" t="s">
        <v>116</v>
      </c>
      <c r="BH20" s="133" t="s">
        <v>116</v>
      </c>
      <c r="BI20" s="132" t="s">
        <v>116</v>
      </c>
      <c r="BJ20" s="137">
        <v>0</v>
      </c>
      <c r="BK20" s="137">
        <v>0</v>
      </c>
      <c r="BL20" s="137">
        <v>0</v>
      </c>
    </row>
    <row r="21" spans="1:64" ht="25.5" customHeight="1">
      <c r="A21" s="27" t="s">
        <v>42</v>
      </c>
      <c r="B21" s="127">
        <v>431.23194182483041</v>
      </c>
      <c r="C21" s="128">
        <v>426.91962240658211</v>
      </c>
      <c r="D21" s="128">
        <v>422.6504261825163</v>
      </c>
      <c r="E21" s="127">
        <v>418.42392192069116</v>
      </c>
      <c r="F21" s="137">
        <v>-1.0000000000000007E-2</v>
      </c>
      <c r="G21" s="137">
        <v>-9.9999999999999707E-3</v>
      </c>
      <c r="H21" s="137">
        <v>-9.9999999999999482E-3</v>
      </c>
      <c r="I21" s="127">
        <v>5.0094787450018288E-2</v>
      </c>
      <c r="J21" s="128">
        <v>4.9092891701017924E-2</v>
      </c>
      <c r="K21" s="128">
        <v>4.8111033866997562E-2</v>
      </c>
      <c r="L21" s="127">
        <v>4.7148813189657607E-2</v>
      </c>
      <c r="M21" s="137">
        <v>-1.9999999999999973E-2</v>
      </c>
      <c r="N21" s="137">
        <v>-2.000000000000008E-2</v>
      </c>
      <c r="O21" s="137">
        <v>-2.0000000000000073E-2</v>
      </c>
      <c r="P21" s="127">
        <v>0</v>
      </c>
      <c r="Q21" s="128">
        <v>0</v>
      </c>
      <c r="R21" s="128">
        <v>0</v>
      </c>
      <c r="S21" s="127">
        <v>0</v>
      </c>
      <c r="T21" s="137">
        <v>0</v>
      </c>
      <c r="U21" s="137">
        <v>0</v>
      </c>
      <c r="V21" s="137">
        <v>0</v>
      </c>
      <c r="W21" s="127">
        <v>221.89131836281931</v>
      </c>
      <c r="X21" s="128">
        <v>219.67240517919112</v>
      </c>
      <c r="Y21" s="128">
        <v>217.47568112739921</v>
      </c>
      <c r="Z21" s="127">
        <v>215.30092431612522</v>
      </c>
      <c r="AA21" s="137">
        <v>-9.9999999999999811E-3</v>
      </c>
      <c r="AB21" s="137">
        <v>-9.9999999999999655E-3</v>
      </c>
      <c r="AC21" s="137">
        <v>-1.0000000000000009E-2</v>
      </c>
      <c r="AD21" s="127">
        <v>0</v>
      </c>
      <c r="AE21" s="128">
        <v>0</v>
      </c>
      <c r="AF21" s="128">
        <v>0</v>
      </c>
      <c r="AG21" s="127">
        <v>0</v>
      </c>
      <c r="AH21" s="137">
        <v>0</v>
      </c>
      <c r="AI21" s="137">
        <v>0</v>
      </c>
      <c r="AJ21" s="137">
        <v>0</v>
      </c>
      <c r="AK21" s="132" t="s">
        <v>116</v>
      </c>
      <c r="AL21" s="133" t="s">
        <v>116</v>
      </c>
      <c r="AM21" s="133" t="s">
        <v>116</v>
      </c>
      <c r="AN21" s="132" t="s">
        <v>116</v>
      </c>
      <c r="AO21" s="137">
        <v>0</v>
      </c>
      <c r="AP21" s="137">
        <v>0</v>
      </c>
      <c r="AQ21" s="137">
        <v>0</v>
      </c>
      <c r="AR21" s="127">
        <v>0</v>
      </c>
      <c r="AS21" s="128">
        <v>0</v>
      </c>
      <c r="AT21" s="128">
        <v>0</v>
      </c>
      <c r="AU21" s="127">
        <v>0</v>
      </c>
      <c r="AV21" s="137">
        <v>0</v>
      </c>
      <c r="AW21" s="137">
        <v>0</v>
      </c>
      <c r="AX21" s="137">
        <v>0</v>
      </c>
      <c r="AY21" s="127">
        <v>0</v>
      </c>
      <c r="AZ21" s="128">
        <v>0</v>
      </c>
      <c r="BA21" s="128">
        <v>0</v>
      </c>
      <c r="BB21" s="127">
        <v>0</v>
      </c>
      <c r="BC21" s="137">
        <v>0</v>
      </c>
      <c r="BD21" s="137">
        <v>0</v>
      </c>
      <c r="BE21" s="137">
        <v>0</v>
      </c>
      <c r="BF21" s="132" t="s">
        <v>116</v>
      </c>
      <c r="BG21" s="133" t="s">
        <v>116</v>
      </c>
      <c r="BH21" s="133" t="s">
        <v>116</v>
      </c>
      <c r="BI21" s="132" t="s">
        <v>116</v>
      </c>
      <c r="BJ21" s="137">
        <v>0</v>
      </c>
      <c r="BK21" s="137">
        <v>0</v>
      </c>
      <c r="BL21" s="137">
        <v>0</v>
      </c>
    </row>
    <row r="22" spans="1:64" ht="25.5" customHeight="1">
      <c r="A22" s="27" t="s">
        <v>43</v>
      </c>
      <c r="B22" s="127">
        <v>355509.21590728656</v>
      </c>
      <c r="C22" s="128">
        <v>353731.66982775013</v>
      </c>
      <c r="D22" s="128">
        <v>351078.68230404198</v>
      </c>
      <c r="E22" s="127">
        <v>348006.74383388163</v>
      </c>
      <c r="F22" s="137">
        <v>-5.0000000000000044E-3</v>
      </c>
      <c r="G22" s="137">
        <v>-7.5000000000000492E-3</v>
      </c>
      <c r="H22" s="137">
        <v>-8.7499999999999679E-3</v>
      </c>
      <c r="I22" s="127">
        <v>2425.7375265883716</v>
      </c>
      <c r="J22" s="128">
        <v>2389.3514636895461</v>
      </c>
      <c r="K22" s="128">
        <v>2347.5378130749787</v>
      </c>
      <c r="L22" s="127">
        <v>2303.5214790798227</v>
      </c>
      <c r="M22" s="137">
        <v>-1.4999999999999953E-2</v>
      </c>
      <c r="N22" s="137">
        <v>-1.7500000000000165E-2</v>
      </c>
      <c r="O22" s="137">
        <v>-1.8750000000000041E-2</v>
      </c>
      <c r="P22" s="127">
        <v>2.500697619334352</v>
      </c>
      <c r="Q22" s="128">
        <v>2.4631871550443365</v>
      </c>
      <c r="R22" s="128">
        <v>2.4200813798310605</v>
      </c>
      <c r="S22" s="127">
        <v>2.3747048539592281</v>
      </c>
      <c r="T22" s="137">
        <v>-1.5000000000000079E-2</v>
      </c>
      <c r="U22" s="137">
        <v>-1.7500000000000029E-2</v>
      </c>
      <c r="V22" s="137">
        <v>-1.8749999999999999E-2</v>
      </c>
      <c r="W22" s="127">
        <v>526179.67154963594</v>
      </c>
      <c r="X22" s="128">
        <v>534072.36662288045</v>
      </c>
      <c r="Y22" s="128">
        <v>540748.27120566647</v>
      </c>
      <c r="Z22" s="127">
        <v>546831.68925673026</v>
      </c>
      <c r="AA22" s="137">
        <v>1.4999999999999947E-2</v>
      </c>
      <c r="AB22" s="137">
        <v>1.2500000000000035E-2</v>
      </c>
      <c r="AC22" s="137">
        <v>1.1250000000000062E-2</v>
      </c>
      <c r="AD22" s="127">
        <v>0</v>
      </c>
      <c r="AE22" s="128">
        <v>0</v>
      </c>
      <c r="AF22" s="128">
        <v>0</v>
      </c>
      <c r="AG22" s="127">
        <v>0</v>
      </c>
      <c r="AH22" s="137">
        <v>0</v>
      </c>
      <c r="AI22" s="137">
        <v>0</v>
      </c>
      <c r="AJ22" s="137">
        <v>0</v>
      </c>
      <c r="AK22" s="132" t="s">
        <v>116</v>
      </c>
      <c r="AL22" s="133" t="s">
        <v>116</v>
      </c>
      <c r="AM22" s="133" t="s">
        <v>116</v>
      </c>
      <c r="AN22" s="132" t="s">
        <v>116</v>
      </c>
      <c r="AO22" s="137">
        <v>0</v>
      </c>
      <c r="AP22" s="137">
        <v>0</v>
      </c>
      <c r="AQ22" s="137">
        <v>0</v>
      </c>
      <c r="AR22" s="127">
        <v>0</v>
      </c>
      <c r="AS22" s="128">
        <v>0</v>
      </c>
      <c r="AT22" s="128">
        <v>0</v>
      </c>
      <c r="AU22" s="127">
        <v>0</v>
      </c>
      <c r="AV22" s="137">
        <v>0</v>
      </c>
      <c r="AW22" s="137">
        <v>0</v>
      </c>
      <c r="AX22" s="137">
        <v>0</v>
      </c>
      <c r="AY22" s="127">
        <v>0</v>
      </c>
      <c r="AZ22" s="128">
        <v>0</v>
      </c>
      <c r="BA22" s="128">
        <v>0</v>
      </c>
      <c r="BB22" s="127">
        <v>0</v>
      </c>
      <c r="BC22" s="137">
        <v>0</v>
      </c>
      <c r="BD22" s="137">
        <v>0</v>
      </c>
      <c r="BE22" s="137">
        <v>0</v>
      </c>
      <c r="BF22" s="132" t="s">
        <v>116</v>
      </c>
      <c r="BG22" s="133" t="s">
        <v>116</v>
      </c>
      <c r="BH22" s="133" t="s">
        <v>116</v>
      </c>
      <c r="BI22" s="132" t="s">
        <v>116</v>
      </c>
      <c r="BJ22" s="137">
        <v>0</v>
      </c>
      <c r="BK22" s="137">
        <v>0</v>
      </c>
      <c r="BL22" s="137">
        <v>0</v>
      </c>
    </row>
    <row r="23" spans="1:64" ht="25.5" customHeight="1">
      <c r="A23" s="24" t="s">
        <v>3</v>
      </c>
      <c r="B23" s="127">
        <v>4583.0558350923156</v>
      </c>
      <c r="C23" s="128">
        <v>4537.225276741392</v>
      </c>
      <c r="D23" s="128">
        <v>4491.8530239739785</v>
      </c>
      <c r="E23" s="127">
        <v>4446.9344937342385</v>
      </c>
      <c r="F23" s="137">
        <v>-1.0000000000000106E-2</v>
      </c>
      <c r="G23" s="137">
        <v>-9.9999999999999204E-3</v>
      </c>
      <c r="H23" s="137">
        <v>-1.0000000000000047E-2</v>
      </c>
      <c r="I23" s="127">
        <v>3058.5434629429037</v>
      </c>
      <c r="J23" s="128">
        <v>3027.9580283134746</v>
      </c>
      <c r="K23" s="128">
        <v>2997.67844803034</v>
      </c>
      <c r="L23" s="127">
        <v>2967.7016635500363</v>
      </c>
      <c r="M23" s="137">
        <v>-1.0000000000000012E-2</v>
      </c>
      <c r="N23" s="137">
        <v>-9.9999999999999811E-3</v>
      </c>
      <c r="O23" s="137">
        <v>-1.0000000000000083E-2</v>
      </c>
      <c r="P23" s="127">
        <v>314.99506238953944</v>
      </c>
      <c r="Q23" s="128">
        <v>308.69516114174866</v>
      </c>
      <c r="R23" s="128">
        <v>302.5212579189137</v>
      </c>
      <c r="S23" s="127">
        <v>296.47083276053542</v>
      </c>
      <c r="T23" s="137">
        <v>-1.999999999999999E-2</v>
      </c>
      <c r="U23" s="137">
        <v>-1.9999999999999931E-2</v>
      </c>
      <c r="V23" s="137">
        <v>-2.0000000000000049E-2</v>
      </c>
      <c r="W23" s="127">
        <v>3649.5464376266082</v>
      </c>
      <c r="X23" s="128">
        <v>3613.0509732503419</v>
      </c>
      <c r="Y23" s="128">
        <v>3576.9204635178385</v>
      </c>
      <c r="Z23" s="127">
        <v>3541.1512588826599</v>
      </c>
      <c r="AA23" s="137">
        <v>-1.000000000000004E-2</v>
      </c>
      <c r="AB23" s="137">
        <v>-1.0000000000000014E-2</v>
      </c>
      <c r="AC23" s="137">
        <v>-1.0000000000000044E-2</v>
      </c>
      <c r="AD23" s="127">
        <v>216.62971862161439</v>
      </c>
      <c r="AE23" s="128">
        <v>214.46342143539829</v>
      </c>
      <c r="AF23" s="128">
        <v>212.31878722104435</v>
      </c>
      <c r="AG23" s="127">
        <v>210.19559934883387</v>
      </c>
      <c r="AH23" s="137">
        <v>-9.999999999999792E-3</v>
      </c>
      <c r="AI23" s="137">
        <v>-9.9999999999998111E-3</v>
      </c>
      <c r="AJ23" s="137">
        <v>-1.000000000000017E-2</v>
      </c>
      <c r="AK23" s="132" t="s">
        <v>116</v>
      </c>
      <c r="AL23" s="133" t="s">
        <v>116</v>
      </c>
      <c r="AM23" s="133" t="s">
        <v>116</v>
      </c>
      <c r="AN23" s="132" t="s">
        <v>116</v>
      </c>
      <c r="AO23" s="137">
        <v>0</v>
      </c>
      <c r="AP23" s="137">
        <v>0</v>
      </c>
      <c r="AQ23" s="137">
        <v>0</v>
      </c>
      <c r="AR23" s="127">
        <v>2420.8228505699908</v>
      </c>
      <c r="AS23" s="128">
        <v>2469.2393075813907</v>
      </c>
      <c r="AT23" s="128">
        <v>2518.6240937330185</v>
      </c>
      <c r="AU23" s="127">
        <v>2568.996575607679</v>
      </c>
      <c r="AV23" s="137">
        <v>2.0000000000000021E-2</v>
      </c>
      <c r="AW23" s="137">
        <v>2.0000000000000014E-2</v>
      </c>
      <c r="AX23" s="137">
        <v>2.0000000000000042E-2</v>
      </c>
      <c r="AY23" s="127">
        <v>3051.9569958941379</v>
      </c>
      <c r="AZ23" s="128">
        <v>3141.5990431395553</v>
      </c>
      <c r="BA23" s="128">
        <v>3233.892018549705</v>
      </c>
      <c r="BB23" s="127">
        <v>3328.9146833044815</v>
      </c>
      <c r="BC23" s="137">
        <v>2.9371988978224382E-2</v>
      </c>
      <c r="BD23" s="137">
        <v>2.9377706748317804E-2</v>
      </c>
      <c r="BE23" s="137">
        <v>2.9383375885689313E-2</v>
      </c>
      <c r="BF23" s="132" t="s">
        <v>116</v>
      </c>
      <c r="BG23" s="133" t="s">
        <v>116</v>
      </c>
      <c r="BH23" s="133" t="s">
        <v>116</v>
      </c>
      <c r="BI23" s="132" t="s">
        <v>116</v>
      </c>
      <c r="BJ23" s="137">
        <v>0</v>
      </c>
      <c r="BK23" s="137">
        <v>0</v>
      </c>
      <c r="BL23" s="137">
        <v>0</v>
      </c>
    </row>
    <row r="24" spans="1:64" ht="25.5" customHeight="1">
      <c r="A24" s="24" t="s">
        <v>54</v>
      </c>
      <c r="B24" s="127">
        <v>827104.19048292702</v>
      </c>
      <c r="C24" s="128">
        <v>820957.63991657458</v>
      </c>
      <c r="D24" s="128">
        <v>813817.54561551649</v>
      </c>
      <c r="E24" s="127">
        <v>806221.81941509212</v>
      </c>
      <c r="F24" s="137">
        <v>-7.4314102589222884E-3</v>
      </c>
      <c r="G24" s="137">
        <v>-8.6972749309984741E-3</v>
      </c>
      <c r="H24" s="137">
        <v>-9.3334510190235271E-3</v>
      </c>
      <c r="I24" s="127">
        <v>96544.469530121918</v>
      </c>
      <c r="J24" s="128">
        <v>95277.81509829346</v>
      </c>
      <c r="K24" s="128">
        <v>93942.282645824482</v>
      </c>
      <c r="L24" s="127">
        <v>92583.698112258367</v>
      </c>
      <c r="M24" s="137">
        <v>-1.3119906691633548E-2</v>
      </c>
      <c r="N24" s="137">
        <v>-1.4017244739409433E-2</v>
      </c>
      <c r="O24" s="137">
        <v>-1.4461906771928969E-2</v>
      </c>
      <c r="P24" s="127">
        <v>158264.22423163938</v>
      </c>
      <c r="Q24" s="128">
        <v>158429.23899387763</v>
      </c>
      <c r="R24" s="128">
        <v>158182.58050708097</v>
      </c>
      <c r="S24" s="127">
        <v>157749.27391297711</v>
      </c>
      <c r="T24" s="137">
        <v>1.0426535942622793E-3</v>
      </c>
      <c r="U24" s="137">
        <v>-1.5569000290798047E-3</v>
      </c>
      <c r="V24" s="137">
        <v>-2.7392813590145534E-3</v>
      </c>
      <c r="W24" s="127">
        <v>1135695.98805397</v>
      </c>
      <c r="X24" s="128">
        <v>1147539.0336599392</v>
      </c>
      <c r="Y24" s="128">
        <v>1157498.085288323</v>
      </c>
      <c r="Z24" s="127">
        <v>1166559.0198571379</v>
      </c>
      <c r="AA24" s="137">
        <v>1.0428006905494457E-2</v>
      </c>
      <c r="AB24" s="137">
        <v>8.6786168803518592E-3</v>
      </c>
      <c r="AC24" s="137">
        <v>7.8280341747242986E-3</v>
      </c>
      <c r="AD24" s="127">
        <v>24239.21742081004</v>
      </c>
      <c r="AE24" s="128">
        <v>24542.372805127055</v>
      </c>
      <c r="AF24" s="128">
        <v>24753.659339077407</v>
      </c>
      <c r="AG24" s="127">
        <v>24919.042500688964</v>
      </c>
      <c r="AH24" s="137">
        <v>1.2506814021839983E-2</v>
      </c>
      <c r="AI24" s="137">
        <v>8.6090507885289869E-3</v>
      </c>
      <c r="AJ24" s="137">
        <v>6.6811601204543646E-3</v>
      </c>
      <c r="AK24" s="132" t="s">
        <v>116</v>
      </c>
      <c r="AL24" s="133" t="s">
        <v>116</v>
      </c>
      <c r="AM24" s="133" t="s">
        <v>116</v>
      </c>
      <c r="AN24" s="132" t="s">
        <v>116</v>
      </c>
      <c r="AO24" s="137">
        <v>0</v>
      </c>
      <c r="AP24" s="137">
        <v>0</v>
      </c>
      <c r="AQ24" s="137">
        <v>0</v>
      </c>
      <c r="AR24" s="127">
        <v>151074.39670888364</v>
      </c>
      <c r="AS24" s="128">
        <v>153267.64315388809</v>
      </c>
      <c r="AT24" s="128">
        <v>154986.15462593117</v>
      </c>
      <c r="AU24" s="127">
        <v>156474.24299743195</v>
      </c>
      <c r="AV24" s="137">
        <v>1.4517658139193352E-2</v>
      </c>
      <c r="AW24" s="137">
        <v>1.1212487102170798E-2</v>
      </c>
      <c r="AX24" s="137">
        <v>9.6014277861940327E-3</v>
      </c>
      <c r="AY24" s="127">
        <v>87987.976943919304</v>
      </c>
      <c r="AZ24" s="128">
        <v>88917.52558356899</v>
      </c>
      <c r="BA24" s="128">
        <v>89570.72785455978</v>
      </c>
      <c r="BB24" s="127">
        <v>90101.16245774836</v>
      </c>
      <c r="BC24" s="137">
        <v>1.0564496104304679E-2</v>
      </c>
      <c r="BD24" s="137">
        <v>7.3461588894180316E-3</v>
      </c>
      <c r="BE24" s="137">
        <v>5.9219637474630269E-3</v>
      </c>
      <c r="BF24" s="132" t="s">
        <v>116</v>
      </c>
      <c r="BG24" s="133" t="s">
        <v>116</v>
      </c>
      <c r="BH24" s="133" t="s">
        <v>116</v>
      </c>
      <c r="BI24" s="132" t="s">
        <v>116</v>
      </c>
      <c r="BJ24" s="137">
        <v>0</v>
      </c>
      <c r="BK24" s="137">
        <v>0</v>
      </c>
      <c r="BL24" s="137">
        <v>0</v>
      </c>
    </row>
    <row r="25" spans="1:64" ht="26.25" thickBot="1">
      <c r="A25" s="24" t="s">
        <v>55</v>
      </c>
      <c r="B25" s="129">
        <v>37151.24542845539</v>
      </c>
      <c r="C25" s="128">
        <v>37864.625841930465</v>
      </c>
      <c r="D25" s="128">
        <v>38387.683819491969</v>
      </c>
      <c r="E25" s="129">
        <v>38815.133222156925</v>
      </c>
      <c r="F25" s="137">
        <v>1.9202059183961388E-2</v>
      </c>
      <c r="G25" s="137">
        <v>1.3813895316041422E-2</v>
      </c>
      <c r="H25" s="137">
        <v>1.1135066253929888E-2</v>
      </c>
      <c r="I25" s="129">
        <v>3672.6668328688183</v>
      </c>
      <c r="J25" s="128">
        <v>3677.9382171556608</v>
      </c>
      <c r="K25" s="128">
        <v>3662.2105751347372</v>
      </c>
      <c r="L25" s="129">
        <v>3636.0750203536541</v>
      </c>
      <c r="M25" s="137">
        <v>1.4353015197746256E-3</v>
      </c>
      <c r="N25" s="137">
        <v>-4.2762115871230336E-3</v>
      </c>
      <c r="O25" s="137">
        <v>-7.1365516113506234E-3</v>
      </c>
      <c r="P25" s="129">
        <v>25504.265257483967</v>
      </c>
      <c r="Q25" s="128">
        <v>25549.203973493346</v>
      </c>
      <c r="R25" s="128">
        <v>25460.030351533933</v>
      </c>
      <c r="S25" s="129">
        <v>25304.48958517702</v>
      </c>
      <c r="T25" s="137">
        <v>1.7620078663584504E-3</v>
      </c>
      <c r="U25" s="137">
        <v>-3.4902700707203451E-3</v>
      </c>
      <c r="V25" s="137">
        <v>-6.1092137051416339E-3</v>
      </c>
      <c r="W25" s="129">
        <v>20958.916793367251</v>
      </c>
      <c r="X25" s="128">
        <v>20992.664802892315</v>
      </c>
      <c r="Y25" s="128">
        <v>20913.51870616453</v>
      </c>
      <c r="Z25" s="129">
        <v>20778.396815501248</v>
      </c>
      <c r="AA25" s="137">
        <v>1.610198172824699E-3</v>
      </c>
      <c r="AB25" s="137">
        <v>-3.7701786538734609E-3</v>
      </c>
      <c r="AC25" s="137">
        <v>-6.4609830876261477E-3</v>
      </c>
      <c r="AD25" s="129">
        <v>9107.589440464777</v>
      </c>
      <c r="AE25" s="128">
        <v>9238.9970051982218</v>
      </c>
      <c r="AF25" s="128">
        <v>9321.1455879473269</v>
      </c>
      <c r="AG25" s="129">
        <v>9378.5920975518202</v>
      </c>
      <c r="AH25" s="137">
        <v>1.4428358413874532E-2</v>
      </c>
      <c r="AI25" s="137">
        <v>8.8915044244396984E-3</v>
      </c>
      <c r="AJ25" s="137">
        <v>6.1630310418897714E-3</v>
      </c>
      <c r="AK25" s="134" t="s">
        <v>116</v>
      </c>
      <c r="AL25" s="133" t="s">
        <v>116</v>
      </c>
      <c r="AM25" s="133" t="s">
        <v>116</v>
      </c>
      <c r="AN25" s="134" t="s">
        <v>116</v>
      </c>
      <c r="AO25" s="137">
        <v>0</v>
      </c>
      <c r="AP25" s="137">
        <v>0</v>
      </c>
      <c r="AQ25" s="137">
        <v>0</v>
      </c>
      <c r="AR25" s="129">
        <v>41982.925432802709</v>
      </c>
      <c r="AS25" s="128">
        <v>41982.925432802709</v>
      </c>
      <c r="AT25" s="128">
        <v>41773.010805638696</v>
      </c>
      <c r="AU25" s="129">
        <v>41459.713224596402</v>
      </c>
      <c r="AV25" s="137">
        <v>0</v>
      </c>
      <c r="AW25" s="137">
        <v>-4.9999999999999854E-3</v>
      </c>
      <c r="AX25" s="137">
        <v>-7.5000000000000917E-3</v>
      </c>
      <c r="AY25" s="129">
        <v>14683.065101273696</v>
      </c>
      <c r="AZ25" s="128">
        <v>14614.362560389623</v>
      </c>
      <c r="BA25" s="128">
        <v>14474.718738823032</v>
      </c>
      <c r="BB25" s="129">
        <v>14302.058067153495</v>
      </c>
      <c r="BC25" s="137">
        <v>-4.6790326413599474E-3</v>
      </c>
      <c r="BD25" s="137">
        <v>-9.5552454641489523E-3</v>
      </c>
      <c r="BE25" s="137">
        <v>-1.1928430167450444E-2</v>
      </c>
      <c r="BF25" s="134" t="s">
        <v>116</v>
      </c>
      <c r="BG25" s="133" t="s">
        <v>116</v>
      </c>
      <c r="BH25" s="133" t="s">
        <v>116</v>
      </c>
      <c r="BI25" s="134" t="s">
        <v>116</v>
      </c>
      <c r="BJ25" s="137">
        <v>0</v>
      </c>
      <c r="BK25" s="137">
        <v>0</v>
      </c>
      <c r="BL25" s="137">
        <v>0</v>
      </c>
    </row>
    <row r="26" spans="1:64" ht="25.5" customHeight="1" thickBot="1">
      <c r="A26" s="25" t="s">
        <v>4</v>
      </c>
      <c r="B26" s="130">
        <v>864255.43591138243</v>
      </c>
      <c r="C26" s="131">
        <v>858822.26575850509</v>
      </c>
      <c r="D26" s="131">
        <v>852205.22943500848</v>
      </c>
      <c r="E26" s="130">
        <v>845036.95263724902</v>
      </c>
      <c r="F26" s="138">
        <v>-6.2865328086110393E-3</v>
      </c>
      <c r="G26" s="138">
        <v>-7.7047796585158297E-3</v>
      </c>
      <c r="H26" s="139">
        <v>-8.411444274417158E-3</v>
      </c>
      <c r="I26" s="130">
        <v>100217.13636299074</v>
      </c>
      <c r="J26" s="131">
        <v>98955.753315449125</v>
      </c>
      <c r="K26" s="131">
        <v>97604.493220959223</v>
      </c>
      <c r="L26" s="130">
        <v>96219.773132612027</v>
      </c>
      <c r="M26" s="138">
        <v>-1.2586500605772996E-2</v>
      </c>
      <c r="N26" s="138">
        <v>-1.3655194864540953E-2</v>
      </c>
      <c r="O26" s="139">
        <v>-1.4187052692466073E-2</v>
      </c>
      <c r="P26" s="130">
        <v>183768.48948912334</v>
      </c>
      <c r="Q26" s="131">
        <v>183978.44296737097</v>
      </c>
      <c r="R26" s="131">
        <v>183642.61085861491</v>
      </c>
      <c r="S26" s="130">
        <v>183053.76349815412</v>
      </c>
      <c r="T26" s="138">
        <v>1.1424890025014448E-3</v>
      </c>
      <c r="U26" s="138">
        <v>-1.8253883625682292E-3</v>
      </c>
      <c r="V26" s="139">
        <v>-3.2064854540438622E-3</v>
      </c>
      <c r="W26" s="130">
        <v>1156654.9048473374</v>
      </c>
      <c r="X26" s="131">
        <v>1168531.6984628316</v>
      </c>
      <c r="Y26" s="131">
        <v>1178411.6039944876</v>
      </c>
      <c r="Z26" s="130">
        <v>1187337.4166726391</v>
      </c>
      <c r="AA26" s="138">
        <v>1.0268225696117832E-2</v>
      </c>
      <c r="AB26" s="138">
        <v>8.4549743448574972E-3</v>
      </c>
      <c r="AC26" s="139">
        <v>7.574443978568701E-3</v>
      </c>
      <c r="AD26" s="130">
        <v>33346.806861274817</v>
      </c>
      <c r="AE26" s="131">
        <v>33781.369810325275</v>
      </c>
      <c r="AF26" s="131">
        <v>34074.804927024736</v>
      </c>
      <c r="AG26" s="130">
        <v>34297.63459824078</v>
      </c>
      <c r="AH26" s="138">
        <v>1.3031621014218002E-2</v>
      </c>
      <c r="AI26" s="138">
        <v>8.6863001218432465E-3</v>
      </c>
      <c r="AJ26" s="139">
        <v>6.5394261740679329E-3</v>
      </c>
      <c r="AK26" s="135" t="s">
        <v>116</v>
      </c>
      <c r="AL26" s="136" t="s">
        <v>116</v>
      </c>
      <c r="AM26" s="136" t="s">
        <v>116</v>
      </c>
      <c r="AN26" s="135" t="s">
        <v>116</v>
      </c>
      <c r="AO26" s="138">
        <v>0</v>
      </c>
      <c r="AP26" s="138">
        <v>0</v>
      </c>
      <c r="AQ26" s="139">
        <v>0</v>
      </c>
      <c r="AR26" s="130">
        <v>193057.32214168634</v>
      </c>
      <c r="AS26" s="131">
        <v>195250.56858669079</v>
      </c>
      <c r="AT26" s="131">
        <v>196759.16543156985</v>
      </c>
      <c r="AU26" s="130">
        <v>197933.95622202836</v>
      </c>
      <c r="AV26" s="138">
        <v>1.1360597053111555E-2</v>
      </c>
      <c r="AW26" s="138">
        <v>7.7264658218357653E-3</v>
      </c>
      <c r="AX26" s="139">
        <v>5.9707042763762737E-3</v>
      </c>
      <c r="AY26" s="130">
        <v>102671.042045193</v>
      </c>
      <c r="AZ26" s="131">
        <v>103531.88814395861</v>
      </c>
      <c r="BA26" s="131">
        <v>104045.44659338282</v>
      </c>
      <c r="BB26" s="130">
        <v>104403.22052490186</v>
      </c>
      <c r="BC26" s="138">
        <v>8.3845072731091354E-3</v>
      </c>
      <c r="BD26" s="138">
        <v>4.9603890997343345E-3</v>
      </c>
      <c r="BE26" s="139">
        <v>3.4386313215344026E-3</v>
      </c>
      <c r="BF26" s="135" t="s">
        <v>116</v>
      </c>
      <c r="BG26" s="136" t="s">
        <v>116</v>
      </c>
      <c r="BH26" s="136" t="s">
        <v>116</v>
      </c>
      <c r="BI26" s="135" t="s">
        <v>116</v>
      </c>
      <c r="BJ26" s="138">
        <v>0</v>
      </c>
      <c r="BK26" s="138">
        <v>0</v>
      </c>
      <c r="BL26" s="139">
        <v>0</v>
      </c>
    </row>
  </sheetData>
  <mergeCells count="51">
    <mergeCell ref="BC7:BE7"/>
    <mergeCell ref="BF7:BI7"/>
    <mergeCell ref="BJ7:BL7"/>
    <mergeCell ref="AH7:AJ7"/>
    <mergeCell ref="AK7:AN7"/>
    <mergeCell ref="AO7:AQ7"/>
    <mergeCell ref="AR7:AU7"/>
    <mergeCell ref="AV7:AX7"/>
    <mergeCell ref="AY7:BB7"/>
    <mergeCell ref="BJ6:BL6"/>
    <mergeCell ref="B7:E7"/>
    <mergeCell ref="F7:H7"/>
    <mergeCell ref="I7:L7"/>
    <mergeCell ref="M7:O7"/>
    <mergeCell ref="P7:S7"/>
    <mergeCell ref="T7:V7"/>
    <mergeCell ref="W7:Z7"/>
    <mergeCell ref="AA7:AC7"/>
    <mergeCell ref="AD7:AG7"/>
    <mergeCell ref="AO6:AQ6"/>
    <mergeCell ref="AR6:AU6"/>
    <mergeCell ref="AV6:AX6"/>
    <mergeCell ref="AY6:BB6"/>
    <mergeCell ref="BC6:BE6"/>
    <mergeCell ref="BF6:BI6"/>
    <mergeCell ref="T6:V6"/>
    <mergeCell ref="W6:Z6"/>
    <mergeCell ref="AA6:AC6"/>
    <mergeCell ref="AD6:AG6"/>
    <mergeCell ref="AH6:AJ6"/>
    <mergeCell ref="AK6:AN6"/>
    <mergeCell ref="AD4:AJ4"/>
    <mergeCell ref="AK4:AQ4"/>
    <mergeCell ref="AR4:AX4"/>
    <mergeCell ref="AY4:BE4"/>
    <mergeCell ref="B6:E6"/>
    <mergeCell ref="F6:H6"/>
    <mergeCell ref="I6:L6"/>
    <mergeCell ref="M6:O6"/>
    <mergeCell ref="P6:S6"/>
    <mergeCell ref="A3:A4"/>
    <mergeCell ref="A1:BL1"/>
    <mergeCell ref="A2:BL2"/>
    <mergeCell ref="B3:AC3"/>
    <mergeCell ref="AD3:AQ3"/>
    <mergeCell ref="AR3:BL3"/>
    <mergeCell ref="B4:H4"/>
    <mergeCell ref="I4:O4"/>
    <mergeCell ref="P4:V4"/>
    <mergeCell ref="W4:AC4"/>
    <mergeCell ref="BF4:BL4"/>
  </mergeCells>
  <pageMargins left="0.75" right="0.75" top="1" bottom="1" header="0.5" footer="0.5"/>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1"/>
  </sheetPr>
  <dimension ref="A1:BL29"/>
  <sheetViews>
    <sheetView zoomScaleNormal="100" workbookViewId="0">
      <selection sqref="A1:BL1"/>
    </sheetView>
  </sheetViews>
  <sheetFormatPr defaultColWidth="9.28515625" defaultRowHeight="12.75"/>
  <cols>
    <col min="1" max="1" width="22.28515625" style="78" customWidth="1"/>
    <col min="2" max="2" width="12.28515625" style="68" customWidth="1"/>
    <col min="3" max="3" width="11.5703125" style="68" customWidth="1"/>
    <col min="4" max="5" width="12.28515625" style="68" customWidth="1"/>
    <col min="6" max="8" width="9.28515625" style="68" customWidth="1"/>
    <col min="9" max="12" width="10.28515625" style="68" customWidth="1"/>
    <col min="13" max="15" width="9.28515625" style="68" customWidth="1"/>
    <col min="16" max="19" width="11.28515625" style="68" customWidth="1"/>
    <col min="20" max="29" width="9.28515625" style="68" customWidth="1"/>
    <col min="30" max="33" width="10.28515625" style="68" customWidth="1"/>
    <col min="34" max="50" width="9.28515625" style="68" customWidth="1"/>
    <col min="51" max="54" width="10.28515625" style="68" customWidth="1"/>
    <col min="55" max="64" width="9.28515625" style="68" customWidth="1"/>
    <col min="65" max="16384" width="9.28515625" style="68"/>
  </cols>
  <sheetData>
    <row r="1" spans="1:64" s="29" customFormat="1" ht="18">
      <c r="A1" s="202" t="s">
        <v>92</v>
      </c>
      <c r="B1" s="209"/>
      <c r="C1" s="209"/>
      <c r="D1" s="209"/>
      <c r="E1" s="209"/>
      <c r="F1" s="209"/>
      <c r="G1" s="209"/>
      <c r="H1" s="209"/>
      <c r="I1" s="209"/>
      <c r="J1" s="209"/>
      <c r="K1" s="209"/>
      <c r="L1" s="209"/>
      <c r="M1" s="209"/>
      <c r="N1" s="209"/>
      <c r="O1" s="209"/>
      <c r="P1" s="209"/>
      <c r="Q1" s="209"/>
      <c r="R1" s="209"/>
      <c r="S1" s="209"/>
      <c r="T1" s="209"/>
      <c r="U1" s="209"/>
      <c r="V1" s="209"/>
      <c r="W1" s="209"/>
      <c r="X1" s="209"/>
      <c r="Y1" s="209"/>
      <c r="Z1" s="209"/>
      <c r="AA1" s="209"/>
      <c r="AB1" s="209"/>
      <c r="AC1" s="209"/>
      <c r="AD1" s="209"/>
      <c r="AE1" s="209"/>
      <c r="AF1" s="209"/>
      <c r="AG1" s="209"/>
      <c r="AH1" s="209"/>
      <c r="AI1" s="209"/>
      <c r="AJ1" s="209"/>
      <c r="AK1" s="209"/>
      <c r="AL1" s="209"/>
      <c r="AM1" s="209"/>
      <c r="AN1" s="209"/>
      <c r="AO1" s="209"/>
      <c r="AP1" s="209"/>
      <c r="AQ1" s="209"/>
      <c r="AR1" s="209"/>
      <c r="AS1" s="209"/>
      <c r="AT1" s="209"/>
      <c r="AU1" s="209"/>
      <c r="AV1" s="209"/>
      <c r="AW1" s="209"/>
      <c r="AX1" s="209"/>
      <c r="AY1" s="209"/>
      <c r="AZ1" s="209"/>
      <c r="BA1" s="209"/>
      <c r="BB1" s="209"/>
      <c r="BC1" s="209"/>
      <c r="BD1" s="209"/>
      <c r="BE1" s="209"/>
      <c r="BF1" s="209"/>
      <c r="BG1" s="209"/>
      <c r="BH1" s="209"/>
      <c r="BI1" s="209"/>
      <c r="BJ1" s="209"/>
      <c r="BK1" s="209"/>
      <c r="BL1" s="210"/>
    </row>
    <row r="2" spans="1:64" s="29" customFormat="1" ht="18.75" customHeight="1">
      <c r="A2" s="199" t="s">
        <v>76</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c r="AR2" s="200"/>
      <c r="AS2" s="200"/>
      <c r="AT2" s="200"/>
      <c r="AU2" s="200"/>
      <c r="AV2" s="200"/>
      <c r="AW2" s="200"/>
      <c r="AX2" s="200"/>
      <c r="AY2" s="200"/>
      <c r="AZ2" s="200"/>
      <c r="BA2" s="200"/>
      <c r="BB2" s="200"/>
      <c r="BC2" s="200"/>
      <c r="BD2" s="200"/>
      <c r="BE2" s="200"/>
      <c r="BF2" s="200"/>
      <c r="BG2" s="200"/>
      <c r="BH2" s="200"/>
      <c r="BI2" s="200"/>
      <c r="BJ2" s="200"/>
      <c r="BK2" s="200"/>
      <c r="BL2" s="201"/>
    </row>
    <row r="3" spans="1:64" s="29" customFormat="1" ht="18.75" customHeight="1">
      <c r="A3" s="179" t="s">
        <v>93</v>
      </c>
      <c r="B3" s="180"/>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c r="BI3" s="180"/>
      <c r="BJ3" s="180"/>
      <c r="BK3" s="180"/>
      <c r="BL3" s="181"/>
    </row>
    <row r="4" spans="1:64" s="29" customFormat="1" ht="18" customHeight="1">
      <c r="A4" s="185" t="s">
        <v>77</v>
      </c>
      <c r="B4" s="194" t="s">
        <v>13</v>
      </c>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5"/>
      <c r="AC4" s="196"/>
      <c r="AD4" s="194" t="s">
        <v>48</v>
      </c>
      <c r="AE4" s="195"/>
      <c r="AF4" s="195"/>
      <c r="AG4" s="195"/>
      <c r="AH4" s="195"/>
      <c r="AI4" s="195"/>
      <c r="AJ4" s="195"/>
      <c r="AK4" s="195"/>
      <c r="AL4" s="195"/>
      <c r="AM4" s="195"/>
      <c r="AN4" s="195"/>
      <c r="AO4" s="195"/>
      <c r="AP4" s="195"/>
      <c r="AQ4" s="196"/>
      <c r="AR4" s="194" t="s">
        <v>67</v>
      </c>
      <c r="AS4" s="195"/>
      <c r="AT4" s="195"/>
      <c r="AU4" s="195"/>
      <c r="AV4" s="195"/>
      <c r="AW4" s="195"/>
      <c r="AX4" s="195"/>
      <c r="AY4" s="195"/>
      <c r="AZ4" s="195"/>
      <c r="BA4" s="195"/>
      <c r="BB4" s="195"/>
      <c r="BC4" s="195"/>
      <c r="BD4" s="195"/>
      <c r="BE4" s="195"/>
      <c r="BF4" s="195"/>
      <c r="BG4" s="195"/>
      <c r="BH4" s="195"/>
      <c r="BI4" s="195"/>
      <c r="BJ4" s="195"/>
      <c r="BK4" s="195"/>
      <c r="BL4" s="196"/>
    </row>
    <row r="5" spans="1:64" ht="40.5" customHeight="1">
      <c r="A5" s="186"/>
      <c r="B5" s="188" t="s">
        <v>98</v>
      </c>
      <c r="C5" s="193"/>
      <c r="D5" s="193"/>
      <c r="E5" s="193"/>
      <c r="F5" s="193"/>
      <c r="G5" s="193"/>
      <c r="H5" s="189"/>
      <c r="I5" s="188" t="s">
        <v>138</v>
      </c>
      <c r="J5" s="193"/>
      <c r="K5" s="193"/>
      <c r="L5" s="193"/>
      <c r="M5" s="193"/>
      <c r="N5" s="193"/>
      <c r="O5" s="189"/>
      <c r="P5" s="188" t="s">
        <v>139</v>
      </c>
      <c r="Q5" s="193"/>
      <c r="R5" s="193"/>
      <c r="S5" s="193"/>
      <c r="T5" s="193"/>
      <c r="U5" s="193"/>
      <c r="V5" s="189"/>
      <c r="W5" s="188" t="s">
        <v>140</v>
      </c>
      <c r="X5" s="193"/>
      <c r="Y5" s="193"/>
      <c r="Z5" s="193"/>
      <c r="AA5" s="193"/>
      <c r="AB5" s="193"/>
      <c r="AC5" s="189"/>
      <c r="AD5" s="188" t="s">
        <v>102</v>
      </c>
      <c r="AE5" s="193"/>
      <c r="AF5" s="193"/>
      <c r="AG5" s="193"/>
      <c r="AH5" s="193"/>
      <c r="AI5" s="193"/>
      <c r="AJ5" s="189"/>
      <c r="AK5" s="188" t="s">
        <v>103</v>
      </c>
      <c r="AL5" s="193"/>
      <c r="AM5" s="193"/>
      <c r="AN5" s="193"/>
      <c r="AO5" s="193"/>
      <c r="AP5" s="193"/>
      <c r="AQ5" s="189"/>
      <c r="AR5" s="188" t="s">
        <v>131</v>
      </c>
      <c r="AS5" s="193"/>
      <c r="AT5" s="193"/>
      <c r="AU5" s="193"/>
      <c r="AV5" s="193"/>
      <c r="AW5" s="193"/>
      <c r="AX5" s="189"/>
      <c r="AY5" s="188" t="s">
        <v>141</v>
      </c>
      <c r="AZ5" s="193"/>
      <c r="BA5" s="193"/>
      <c r="BB5" s="193"/>
      <c r="BC5" s="193"/>
      <c r="BD5" s="193"/>
      <c r="BE5" s="189"/>
      <c r="BF5" s="188" t="s">
        <v>106</v>
      </c>
      <c r="BG5" s="193"/>
      <c r="BH5" s="193"/>
      <c r="BI5" s="193"/>
      <c r="BJ5" s="193"/>
      <c r="BK5" s="193"/>
      <c r="BL5" s="189"/>
    </row>
    <row r="6" spans="1:64" s="81" customFormat="1" ht="36" customHeight="1">
      <c r="A6" s="117" t="s">
        <v>137</v>
      </c>
      <c r="B6" s="117">
        <v>168349</v>
      </c>
      <c r="C6" s="117">
        <v>145902</v>
      </c>
      <c r="D6" s="117">
        <v>197260</v>
      </c>
      <c r="E6" s="117">
        <v>252493</v>
      </c>
      <c r="F6" s="121"/>
      <c r="G6" s="122"/>
      <c r="H6" s="123"/>
      <c r="I6" s="117">
        <v>287897</v>
      </c>
      <c r="J6" s="117">
        <v>249511</v>
      </c>
      <c r="K6" s="117">
        <v>337339</v>
      </c>
      <c r="L6" s="117">
        <v>431794</v>
      </c>
      <c r="M6" s="121"/>
      <c r="N6" s="122"/>
      <c r="O6" s="123"/>
      <c r="P6" s="117">
        <v>1686</v>
      </c>
      <c r="Q6" s="117">
        <v>1433</v>
      </c>
      <c r="R6" s="117">
        <v>1900</v>
      </c>
      <c r="S6" s="117">
        <v>2385</v>
      </c>
      <c r="T6" s="121"/>
      <c r="U6" s="122"/>
      <c r="V6" s="123"/>
      <c r="W6" s="117">
        <v>40233</v>
      </c>
      <c r="X6" s="117">
        <v>34198</v>
      </c>
      <c r="Y6" s="117">
        <v>45347</v>
      </c>
      <c r="Z6" s="117">
        <v>56927</v>
      </c>
      <c r="AA6" s="121"/>
      <c r="AB6" s="122"/>
      <c r="AC6" s="123"/>
      <c r="AD6" s="117">
        <v>2020162</v>
      </c>
      <c r="AE6" s="117">
        <v>1708720</v>
      </c>
      <c r="AF6" s="117">
        <v>2254657</v>
      </c>
      <c r="AG6" s="117">
        <v>2816586</v>
      </c>
      <c r="AH6" s="121"/>
      <c r="AI6" s="122"/>
      <c r="AJ6" s="123"/>
      <c r="AK6" s="118" t="s">
        <v>116</v>
      </c>
      <c r="AL6" s="118" t="s">
        <v>116</v>
      </c>
      <c r="AM6" s="118" t="s">
        <v>116</v>
      </c>
      <c r="AN6" s="118" t="s">
        <v>116</v>
      </c>
      <c r="AO6" s="124"/>
      <c r="AP6" s="122"/>
      <c r="AQ6" s="123"/>
      <c r="AR6" s="117">
        <v>59135</v>
      </c>
      <c r="AS6" s="117">
        <v>51250</v>
      </c>
      <c r="AT6" s="117">
        <v>69290</v>
      </c>
      <c r="AU6" s="117">
        <v>88691</v>
      </c>
      <c r="AV6" s="121"/>
      <c r="AW6" s="122"/>
      <c r="AX6" s="123"/>
      <c r="AY6" s="117">
        <v>373633</v>
      </c>
      <c r="AZ6" s="117">
        <v>323815</v>
      </c>
      <c r="BA6" s="117">
        <v>437798</v>
      </c>
      <c r="BB6" s="117">
        <v>560382</v>
      </c>
      <c r="BC6" s="121"/>
      <c r="BD6" s="122"/>
      <c r="BE6" s="123"/>
      <c r="BF6" s="118" t="s">
        <v>116</v>
      </c>
      <c r="BG6" s="118" t="s">
        <v>116</v>
      </c>
      <c r="BH6" s="118" t="s">
        <v>116</v>
      </c>
      <c r="BI6" s="118" t="s">
        <v>116</v>
      </c>
      <c r="BJ6" s="124"/>
      <c r="BK6" s="122"/>
      <c r="BL6" s="123"/>
    </row>
    <row r="7" spans="1:64" ht="15.75" customHeight="1">
      <c r="A7" s="116"/>
      <c r="B7" s="188" t="s">
        <v>78</v>
      </c>
      <c r="C7" s="193"/>
      <c r="D7" s="193"/>
      <c r="E7" s="189"/>
      <c r="F7" s="188" t="s">
        <v>61</v>
      </c>
      <c r="G7" s="193"/>
      <c r="H7" s="189"/>
      <c r="I7" s="188" t="s">
        <v>78</v>
      </c>
      <c r="J7" s="193"/>
      <c r="K7" s="193"/>
      <c r="L7" s="189"/>
      <c r="M7" s="188" t="s">
        <v>61</v>
      </c>
      <c r="N7" s="193"/>
      <c r="O7" s="189"/>
      <c r="P7" s="188" t="s">
        <v>78</v>
      </c>
      <c r="Q7" s="193"/>
      <c r="R7" s="193"/>
      <c r="S7" s="189"/>
      <c r="T7" s="188" t="s">
        <v>61</v>
      </c>
      <c r="U7" s="193"/>
      <c r="V7" s="189"/>
      <c r="W7" s="188" t="s">
        <v>78</v>
      </c>
      <c r="X7" s="193"/>
      <c r="Y7" s="193"/>
      <c r="Z7" s="189"/>
      <c r="AA7" s="188" t="s">
        <v>80</v>
      </c>
      <c r="AB7" s="193"/>
      <c r="AC7" s="189"/>
      <c r="AD7" s="188" t="s">
        <v>78</v>
      </c>
      <c r="AE7" s="193"/>
      <c r="AF7" s="193"/>
      <c r="AG7" s="189"/>
      <c r="AH7" s="188" t="s">
        <v>61</v>
      </c>
      <c r="AI7" s="193"/>
      <c r="AJ7" s="189"/>
      <c r="AK7" s="188" t="s">
        <v>78</v>
      </c>
      <c r="AL7" s="193"/>
      <c r="AM7" s="193"/>
      <c r="AN7" s="189"/>
      <c r="AO7" s="188" t="s">
        <v>80</v>
      </c>
      <c r="AP7" s="193"/>
      <c r="AQ7" s="189"/>
      <c r="AR7" s="188" t="s">
        <v>78</v>
      </c>
      <c r="AS7" s="193"/>
      <c r="AT7" s="193"/>
      <c r="AU7" s="189"/>
      <c r="AV7" s="188" t="s">
        <v>61</v>
      </c>
      <c r="AW7" s="193"/>
      <c r="AX7" s="189"/>
      <c r="AY7" s="188" t="s">
        <v>78</v>
      </c>
      <c r="AZ7" s="193"/>
      <c r="BA7" s="193"/>
      <c r="BB7" s="189"/>
      <c r="BC7" s="188" t="s">
        <v>61</v>
      </c>
      <c r="BD7" s="193"/>
      <c r="BE7" s="189"/>
      <c r="BF7" s="188" t="s">
        <v>78</v>
      </c>
      <c r="BG7" s="193"/>
      <c r="BH7" s="193"/>
      <c r="BI7" s="189"/>
      <c r="BJ7" s="188" t="s">
        <v>80</v>
      </c>
      <c r="BK7" s="193"/>
      <c r="BL7" s="189"/>
    </row>
    <row r="8" spans="1:64" ht="12.75" customHeight="1">
      <c r="A8" s="116"/>
      <c r="B8" s="188" t="s">
        <v>63</v>
      </c>
      <c r="C8" s="193"/>
      <c r="D8" s="193"/>
      <c r="E8" s="189"/>
      <c r="F8" s="188" t="s">
        <v>63</v>
      </c>
      <c r="G8" s="193"/>
      <c r="H8" s="189"/>
      <c r="I8" s="188" t="s">
        <v>63</v>
      </c>
      <c r="J8" s="193"/>
      <c r="K8" s="193"/>
      <c r="L8" s="189"/>
      <c r="M8" s="188" t="s">
        <v>63</v>
      </c>
      <c r="N8" s="193"/>
      <c r="O8" s="189"/>
      <c r="P8" s="188" t="s">
        <v>63</v>
      </c>
      <c r="Q8" s="193"/>
      <c r="R8" s="193"/>
      <c r="S8" s="189"/>
      <c r="T8" s="188" t="s">
        <v>63</v>
      </c>
      <c r="U8" s="193"/>
      <c r="V8" s="189"/>
      <c r="W8" s="188" t="s">
        <v>63</v>
      </c>
      <c r="X8" s="193"/>
      <c r="Y8" s="193"/>
      <c r="Z8" s="189"/>
      <c r="AA8" s="188" t="s">
        <v>63</v>
      </c>
      <c r="AB8" s="193"/>
      <c r="AC8" s="189"/>
      <c r="AD8" s="188" t="s">
        <v>63</v>
      </c>
      <c r="AE8" s="193"/>
      <c r="AF8" s="193"/>
      <c r="AG8" s="189"/>
      <c r="AH8" s="188" t="s">
        <v>63</v>
      </c>
      <c r="AI8" s="193"/>
      <c r="AJ8" s="189"/>
      <c r="AK8" s="188" t="s">
        <v>63</v>
      </c>
      <c r="AL8" s="193"/>
      <c r="AM8" s="193"/>
      <c r="AN8" s="189"/>
      <c r="AO8" s="188" t="s">
        <v>63</v>
      </c>
      <c r="AP8" s="193"/>
      <c r="AQ8" s="189"/>
      <c r="AR8" s="188" t="s">
        <v>63</v>
      </c>
      <c r="AS8" s="193"/>
      <c r="AT8" s="193"/>
      <c r="AU8" s="189"/>
      <c r="AV8" s="188" t="s">
        <v>63</v>
      </c>
      <c r="AW8" s="193"/>
      <c r="AX8" s="189"/>
      <c r="AY8" s="188" t="s">
        <v>63</v>
      </c>
      <c r="AZ8" s="193"/>
      <c r="BA8" s="193"/>
      <c r="BB8" s="189"/>
      <c r="BC8" s="188" t="s">
        <v>63</v>
      </c>
      <c r="BD8" s="193"/>
      <c r="BE8" s="189"/>
      <c r="BF8" s="188" t="s">
        <v>63</v>
      </c>
      <c r="BG8" s="193"/>
      <c r="BH8" s="193"/>
      <c r="BI8" s="189"/>
      <c r="BJ8" s="188" t="s">
        <v>63</v>
      </c>
      <c r="BK8" s="193"/>
      <c r="BL8" s="189"/>
    </row>
    <row r="9" spans="1:64" ht="15">
      <c r="A9" s="46"/>
      <c r="B9" s="69">
        <v>0</v>
      </c>
      <c r="C9" s="47">
        <v>1</v>
      </c>
      <c r="D9" s="47">
        <v>2</v>
      </c>
      <c r="E9" s="47">
        <v>3</v>
      </c>
      <c r="F9" s="47">
        <v>1</v>
      </c>
      <c r="G9" s="47">
        <v>2</v>
      </c>
      <c r="H9" s="47">
        <v>3</v>
      </c>
      <c r="I9" s="47">
        <v>0</v>
      </c>
      <c r="J9" s="47">
        <v>1</v>
      </c>
      <c r="K9" s="47">
        <v>2</v>
      </c>
      <c r="L9" s="47">
        <v>3</v>
      </c>
      <c r="M9" s="47">
        <v>1</v>
      </c>
      <c r="N9" s="47">
        <v>2</v>
      </c>
      <c r="O9" s="47">
        <v>3</v>
      </c>
      <c r="P9" s="47">
        <v>0</v>
      </c>
      <c r="Q9" s="47">
        <v>1</v>
      </c>
      <c r="R9" s="47">
        <v>2</v>
      </c>
      <c r="S9" s="47">
        <v>3</v>
      </c>
      <c r="T9" s="47">
        <v>1</v>
      </c>
      <c r="U9" s="47">
        <v>2</v>
      </c>
      <c r="V9" s="47">
        <v>3</v>
      </c>
      <c r="W9" s="47">
        <v>0</v>
      </c>
      <c r="X9" s="47">
        <v>1</v>
      </c>
      <c r="Y9" s="47">
        <v>2</v>
      </c>
      <c r="Z9" s="47">
        <v>3</v>
      </c>
      <c r="AA9" s="47">
        <v>1</v>
      </c>
      <c r="AB9" s="47">
        <v>2</v>
      </c>
      <c r="AC9" s="47">
        <v>3</v>
      </c>
      <c r="AD9" s="47">
        <v>0</v>
      </c>
      <c r="AE9" s="47">
        <v>1</v>
      </c>
      <c r="AF9" s="47">
        <v>2</v>
      </c>
      <c r="AG9" s="47">
        <v>3</v>
      </c>
      <c r="AH9" s="47">
        <v>1</v>
      </c>
      <c r="AI9" s="47">
        <v>2</v>
      </c>
      <c r="AJ9" s="47">
        <v>3</v>
      </c>
      <c r="AK9" s="47">
        <v>0</v>
      </c>
      <c r="AL9" s="47">
        <v>1</v>
      </c>
      <c r="AM9" s="47">
        <v>2</v>
      </c>
      <c r="AN9" s="47">
        <v>3</v>
      </c>
      <c r="AO9" s="47">
        <v>1</v>
      </c>
      <c r="AP9" s="47">
        <v>2</v>
      </c>
      <c r="AQ9" s="47">
        <v>3</v>
      </c>
      <c r="AR9" s="69">
        <v>0</v>
      </c>
      <c r="AS9" s="47">
        <v>1</v>
      </c>
      <c r="AT9" s="47">
        <v>2</v>
      </c>
      <c r="AU9" s="47">
        <v>3</v>
      </c>
      <c r="AV9" s="47">
        <v>1</v>
      </c>
      <c r="AW9" s="47">
        <v>2</v>
      </c>
      <c r="AX9" s="47">
        <v>3</v>
      </c>
      <c r="AY9" s="47">
        <v>0</v>
      </c>
      <c r="AZ9" s="47">
        <v>1</v>
      </c>
      <c r="BA9" s="47">
        <v>2</v>
      </c>
      <c r="BB9" s="47">
        <v>3</v>
      </c>
      <c r="BC9" s="47">
        <v>1</v>
      </c>
      <c r="BD9" s="47">
        <v>2</v>
      </c>
      <c r="BE9" s="47">
        <v>3</v>
      </c>
      <c r="BF9" s="47">
        <v>0</v>
      </c>
      <c r="BG9" s="27">
        <v>1</v>
      </c>
      <c r="BH9" s="27">
        <v>2</v>
      </c>
      <c r="BI9" s="27">
        <v>3</v>
      </c>
      <c r="BJ9" s="27">
        <v>1</v>
      </c>
      <c r="BK9" s="27">
        <v>2</v>
      </c>
      <c r="BL9" s="27">
        <v>3</v>
      </c>
    </row>
    <row r="10" spans="1:64" ht="25.5" customHeight="1">
      <c r="A10" s="27" t="s">
        <v>9</v>
      </c>
      <c r="B10" s="140">
        <v>1041.6303960515036</v>
      </c>
      <c r="C10" s="141">
        <v>1059.9887537042612</v>
      </c>
      <c r="D10" s="141">
        <v>1079.070108938706</v>
      </c>
      <c r="E10" s="140">
        <v>1098.437976724392</v>
      </c>
      <c r="F10" s="137">
        <v>1.7624637032817417E-2</v>
      </c>
      <c r="G10" s="137">
        <v>1.8001469513485548E-2</v>
      </c>
      <c r="H10" s="137">
        <v>1.7948664896977679E-2</v>
      </c>
      <c r="I10" s="140">
        <v>1427.5191963455711</v>
      </c>
      <c r="J10" s="141">
        <v>1455.8759161917019</v>
      </c>
      <c r="K10" s="141">
        <v>1485.5370059310064</v>
      </c>
      <c r="L10" s="140">
        <v>1515.4443937054475</v>
      </c>
      <c r="M10" s="137">
        <v>1.9864335217854565E-2</v>
      </c>
      <c r="N10" s="137">
        <v>2.0373363835080385E-2</v>
      </c>
      <c r="O10" s="137">
        <v>2.0132374794458726E-2</v>
      </c>
      <c r="P10" s="140">
        <v>817.15177330192068</v>
      </c>
      <c r="Q10" s="141">
        <v>804.86148235440476</v>
      </c>
      <c r="R10" s="141">
        <v>801.2020042363248</v>
      </c>
      <c r="S10" s="140">
        <v>798.03345837453026</v>
      </c>
      <c r="T10" s="137">
        <v>-1.5040401733271305E-2</v>
      </c>
      <c r="U10" s="137">
        <v>-4.5467179114785641E-3</v>
      </c>
      <c r="V10" s="137">
        <v>-3.9547403089869679E-3</v>
      </c>
      <c r="W10" s="140">
        <v>458.6492377448094</v>
      </c>
      <c r="X10" s="141">
        <v>459.38983600197673</v>
      </c>
      <c r="Y10" s="141">
        <v>465.69416503328597</v>
      </c>
      <c r="Z10" s="140">
        <v>472.82735142227074</v>
      </c>
      <c r="AA10" s="137">
        <v>1.6147377913650885E-3</v>
      </c>
      <c r="AB10" s="137">
        <v>1.3723266248498607E-2</v>
      </c>
      <c r="AC10" s="137">
        <v>1.5317319658653907E-2</v>
      </c>
      <c r="AD10" s="140">
        <v>3242.9311647610589</v>
      </c>
      <c r="AE10" s="141">
        <v>3311.4728087103722</v>
      </c>
      <c r="AF10" s="141">
        <v>3402.4586442071186</v>
      </c>
      <c r="AG10" s="140">
        <v>3495.6073628198292</v>
      </c>
      <c r="AH10" s="137">
        <v>2.1135707317538298E-2</v>
      </c>
      <c r="AI10" s="137">
        <v>2.7475942202339915E-2</v>
      </c>
      <c r="AJ10" s="137">
        <v>2.7376884880379555E-2</v>
      </c>
      <c r="AK10" s="161" t="s">
        <v>116</v>
      </c>
      <c r="AL10" s="162" t="s">
        <v>116</v>
      </c>
      <c r="AM10" s="162" t="s">
        <v>116</v>
      </c>
      <c r="AN10" s="161" t="s">
        <v>116</v>
      </c>
      <c r="AO10" s="137">
        <v>0</v>
      </c>
      <c r="AP10" s="137">
        <v>0</v>
      </c>
      <c r="AQ10" s="137">
        <v>0</v>
      </c>
      <c r="AR10" s="140">
        <v>760.04305339769599</v>
      </c>
      <c r="AS10" s="141">
        <v>755.86396801637181</v>
      </c>
      <c r="AT10" s="141">
        <v>758.60373210617865</v>
      </c>
      <c r="AU10" s="140">
        <v>761.64905744705004</v>
      </c>
      <c r="AV10" s="137">
        <v>-5.498485069552298E-3</v>
      </c>
      <c r="AW10" s="137">
        <v>3.6246787857831817E-3</v>
      </c>
      <c r="AX10" s="137">
        <v>4.0143822288039371E-3</v>
      </c>
      <c r="AY10" s="140">
        <v>979.81062940962715</v>
      </c>
      <c r="AZ10" s="141">
        <v>981.56041272218533</v>
      </c>
      <c r="BA10" s="141">
        <v>989.28243131773252</v>
      </c>
      <c r="BB10" s="140">
        <v>996.65834703034966</v>
      </c>
      <c r="BC10" s="137">
        <v>1.78583826306568E-3</v>
      </c>
      <c r="BD10" s="137">
        <v>7.8670843846804315E-3</v>
      </c>
      <c r="BE10" s="137">
        <v>7.4558240186195978E-3</v>
      </c>
      <c r="BF10" s="161" t="s">
        <v>116</v>
      </c>
      <c r="BG10" s="162" t="s">
        <v>116</v>
      </c>
      <c r="BH10" s="162" t="s">
        <v>116</v>
      </c>
      <c r="BI10" s="161" t="s">
        <v>116</v>
      </c>
      <c r="BJ10" s="137">
        <v>0</v>
      </c>
      <c r="BK10" s="137">
        <v>0</v>
      </c>
      <c r="BL10" s="137">
        <v>0</v>
      </c>
    </row>
    <row r="11" spans="1:64" ht="25.5" customHeight="1">
      <c r="A11" s="27" t="s">
        <v>50</v>
      </c>
      <c r="B11" s="140">
        <v>10.692340711266535</v>
      </c>
      <c r="C11" s="141">
        <v>10.869719834948157</v>
      </c>
      <c r="D11" s="141">
        <v>11.063510671394665</v>
      </c>
      <c r="E11" s="140">
        <v>11.264267575587722</v>
      </c>
      <c r="F11" s="137">
        <v>1.6589363215363771E-2</v>
      </c>
      <c r="G11" s="137">
        <v>1.7828503345912843E-2</v>
      </c>
      <c r="H11" s="137">
        <v>1.8145858955252329E-2</v>
      </c>
      <c r="I11" s="140">
        <v>10.75047194224824</v>
      </c>
      <c r="J11" s="141">
        <v>10.927681305245358</v>
      </c>
      <c r="K11" s="141">
        <v>11.121757365627827</v>
      </c>
      <c r="L11" s="140">
        <v>11.322925077885394</v>
      </c>
      <c r="M11" s="137">
        <v>1.6483868238444832E-2</v>
      </c>
      <c r="N11" s="137">
        <v>1.7760040301441793E-2</v>
      </c>
      <c r="O11" s="137">
        <v>1.808776307953654E-2</v>
      </c>
      <c r="P11" s="140">
        <v>10.468327807058987</v>
      </c>
      <c r="Q11" s="141">
        <v>10.56282592555292</v>
      </c>
      <c r="R11" s="141">
        <v>10.770920571531068</v>
      </c>
      <c r="S11" s="140">
        <v>10.986669602182479</v>
      </c>
      <c r="T11" s="137">
        <v>9.0270499964866212E-3</v>
      </c>
      <c r="U11" s="137">
        <v>1.9700660357825164E-2</v>
      </c>
      <c r="V11" s="137">
        <v>2.0030695539772471E-2</v>
      </c>
      <c r="W11" s="140">
        <v>10.19309896944578</v>
      </c>
      <c r="X11" s="141">
        <v>10.289903063457379</v>
      </c>
      <c r="Y11" s="141">
        <v>10.493255751735607</v>
      </c>
      <c r="Z11" s="140">
        <v>10.702124403347897</v>
      </c>
      <c r="AA11" s="137">
        <v>9.4970228682928707E-3</v>
      </c>
      <c r="AB11" s="137">
        <v>1.9762352183899195E-2</v>
      </c>
      <c r="AC11" s="137">
        <v>1.9905037726517135E-2</v>
      </c>
      <c r="AD11" s="140">
        <v>208.21481866270693</v>
      </c>
      <c r="AE11" s="141">
        <v>207.19600828897259</v>
      </c>
      <c r="AF11" s="141">
        <v>207.4056990551596</v>
      </c>
      <c r="AG11" s="140">
        <v>207.60602410261694</v>
      </c>
      <c r="AH11" s="137">
        <v>-4.8930733185938097E-3</v>
      </c>
      <c r="AI11" s="137">
        <v>1.0120405693074797E-3</v>
      </c>
      <c r="AJ11" s="137">
        <v>9.6586086288817012E-4</v>
      </c>
      <c r="AK11" s="161" t="s">
        <v>116</v>
      </c>
      <c r="AL11" s="162" t="s">
        <v>116</v>
      </c>
      <c r="AM11" s="162" t="s">
        <v>116</v>
      </c>
      <c r="AN11" s="161" t="s">
        <v>116</v>
      </c>
      <c r="AO11" s="137">
        <v>0</v>
      </c>
      <c r="AP11" s="137">
        <v>0</v>
      </c>
      <c r="AQ11" s="137">
        <v>0</v>
      </c>
      <c r="AR11" s="140">
        <v>22.56823342707478</v>
      </c>
      <c r="AS11" s="141">
        <v>22.308945054634865</v>
      </c>
      <c r="AT11" s="141">
        <v>22.301563380993787</v>
      </c>
      <c r="AU11" s="140">
        <v>22.307545462538553</v>
      </c>
      <c r="AV11" s="137">
        <v>-1.1489085899335418E-2</v>
      </c>
      <c r="AW11" s="137">
        <v>-3.3088402983645637E-4</v>
      </c>
      <c r="AX11" s="137">
        <v>2.6823597263424341E-4</v>
      </c>
      <c r="AY11" s="140">
        <v>18.06577394725015</v>
      </c>
      <c r="AZ11" s="141">
        <v>17.987719227844071</v>
      </c>
      <c r="BA11" s="141">
        <v>18.064633014388178</v>
      </c>
      <c r="BB11" s="140">
        <v>18.152344309477481</v>
      </c>
      <c r="BC11" s="137">
        <v>-4.3205854138322376E-3</v>
      </c>
      <c r="BD11" s="137">
        <v>4.2759054424781548E-3</v>
      </c>
      <c r="BE11" s="137">
        <v>4.8554152757735117E-3</v>
      </c>
      <c r="BF11" s="161" t="s">
        <v>116</v>
      </c>
      <c r="BG11" s="162" t="s">
        <v>116</v>
      </c>
      <c r="BH11" s="162" t="s">
        <v>116</v>
      </c>
      <c r="BI11" s="161" t="s">
        <v>116</v>
      </c>
      <c r="BJ11" s="137">
        <v>0</v>
      </c>
      <c r="BK11" s="137">
        <v>0</v>
      </c>
      <c r="BL11" s="137">
        <v>0</v>
      </c>
    </row>
    <row r="12" spans="1:64" ht="25.5" customHeight="1">
      <c r="A12" s="27" t="s">
        <v>51</v>
      </c>
      <c r="B12" s="140">
        <v>37.452598400800021</v>
      </c>
      <c r="C12" s="141">
        <v>36.531017484709885</v>
      </c>
      <c r="D12" s="141">
        <v>36.09126167936968</v>
      </c>
      <c r="E12" s="140">
        <v>35.744097727643677</v>
      </c>
      <c r="F12" s="137">
        <v>-2.4606594881022997E-2</v>
      </c>
      <c r="G12" s="137">
        <v>-1.20378745411147E-2</v>
      </c>
      <c r="H12" s="137">
        <v>-9.6190583418824405E-3</v>
      </c>
      <c r="I12" s="140">
        <v>46.756456326030836</v>
      </c>
      <c r="J12" s="141">
        <v>45.544170499304776</v>
      </c>
      <c r="K12" s="141">
        <v>44.936799943170485</v>
      </c>
      <c r="L12" s="140">
        <v>44.42917234195928</v>
      </c>
      <c r="M12" s="137">
        <v>-2.5927666935938017E-2</v>
      </c>
      <c r="N12" s="137">
        <v>-1.3335857245299117E-2</v>
      </c>
      <c r="O12" s="137">
        <v>-1.129647865119853E-2</v>
      </c>
      <c r="P12" s="140">
        <v>32.847448026395178</v>
      </c>
      <c r="Q12" s="141">
        <v>32.298798719507211</v>
      </c>
      <c r="R12" s="141">
        <v>32.15939597394123</v>
      </c>
      <c r="S12" s="140">
        <v>32.061741787124774</v>
      </c>
      <c r="T12" s="137">
        <v>-1.6702950757303565E-2</v>
      </c>
      <c r="U12" s="137">
        <v>-4.3160349948800783E-3</v>
      </c>
      <c r="V12" s="137">
        <v>-3.0365678166214692E-3</v>
      </c>
      <c r="W12" s="140">
        <v>31.3573170825677</v>
      </c>
      <c r="X12" s="141">
        <v>30.852228702738952</v>
      </c>
      <c r="Y12" s="141">
        <v>30.738067220419587</v>
      </c>
      <c r="Z12" s="140">
        <v>30.664058127356153</v>
      </c>
      <c r="AA12" s="137">
        <v>-1.6107512594230825E-2</v>
      </c>
      <c r="AB12" s="137">
        <v>-3.7002669537850707E-3</v>
      </c>
      <c r="AC12" s="137">
        <v>-2.4077341145987722E-3</v>
      </c>
      <c r="AD12" s="140">
        <v>253.15903829785768</v>
      </c>
      <c r="AE12" s="141">
        <v>257.36297383608741</v>
      </c>
      <c r="AF12" s="141">
        <v>263.22905413223936</v>
      </c>
      <c r="AG12" s="140">
        <v>269.09119544638833</v>
      </c>
      <c r="AH12" s="137">
        <v>1.6605907363589887E-2</v>
      </c>
      <c r="AI12" s="137">
        <v>2.2793023443566568E-2</v>
      </c>
      <c r="AJ12" s="137">
        <v>2.2270115027667067E-2</v>
      </c>
      <c r="AK12" s="161" t="s">
        <v>116</v>
      </c>
      <c r="AL12" s="162" t="s">
        <v>116</v>
      </c>
      <c r="AM12" s="162" t="s">
        <v>116</v>
      </c>
      <c r="AN12" s="161" t="s">
        <v>116</v>
      </c>
      <c r="AO12" s="137">
        <v>0</v>
      </c>
      <c r="AP12" s="137">
        <v>0</v>
      </c>
      <c r="AQ12" s="137">
        <v>0</v>
      </c>
      <c r="AR12" s="140">
        <v>51.640382043015805</v>
      </c>
      <c r="AS12" s="141">
        <v>51.021592863219489</v>
      </c>
      <c r="AT12" s="141">
        <v>50.970996948991548</v>
      </c>
      <c r="AU12" s="140">
        <v>50.945846158156058</v>
      </c>
      <c r="AV12" s="137">
        <v>-1.198266076499729E-2</v>
      </c>
      <c r="AW12" s="137">
        <v>-9.9165689247648903E-4</v>
      </c>
      <c r="AX12" s="137">
        <v>-4.934333707590381E-4</v>
      </c>
      <c r="AY12" s="140">
        <v>50.746184306488324</v>
      </c>
      <c r="AZ12" s="141">
        <v>50.14524298388497</v>
      </c>
      <c r="BA12" s="141">
        <v>50.065856701735548</v>
      </c>
      <c r="BB12" s="140">
        <v>50.020859990037195</v>
      </c>
      <c r="BC12" s="137">
        <v>-1.184209868812775E-2</v>
      </c>
      <c r="BD12" s="137">
        <v>-1.5831268815455475E-3</v>
      </c>
      <c r="BE12" s="137">
        <v>-8.987504591486023E-4</v>
      </c>
      <c r="BF12" s="161" t="s">
        <v>116</v>
      </c>
      <c r="BG12" s="162" t="s">
        <v>116</v>
      </c>
      <c r="BH12" s="162" t="s">
        <v>116</v>
      </c>
      <c r="BI12" s="161" t="s">
        <v>116</v>
      </c>
      <c r="BJ12" s="137">
        <v>0</v>
      </c>
      <c r="BK12" s="137">
        <v>0</v>
      </c>
      <c r="BL12" s="137">
        <v>0</v>
      </c>
    </row>
    <row r="13" spans="1:64" ht="25.5" customHeight="1">
      <c r="A13" s="27" t="s">
        <v>10</v>
      </c>
      <c r="B13" s="140">
        <v>45.880417406836415</v>
      </c>
      <c r="C13" s="141">
        <v>45.880417406836415</v>
      </c>
      <c r="D13" s="141">
        <v>46.339221580904777</v>
      </c>
      <c r="E13" s="140">
        <v>46.802613796713828</v>
      </c>
      <c r="F13" s="137">
        <v>0</v>
      </c>
      <c r="G13" s="137">
        <v>9.9999999999999568E-3</v>
      </c>
      <c r="H13" s="137">
        <v>1.0000000000000077E-2</v>
      </c>
      <c r="I13" s="140">
        <v>45.880417406836422</v>
      </c>
      <c r="J13" s="141">
        <v>45.880417406836422</v>
      </c>
      <c r="K13" s="141">
        <v>46.339221580904784</v>
      </c>
      <c r="L13" s="140">
        <v>46.802613796713835</v>
      </c>
      <c r="M13" s="137">
        <v>0</v>
      </c>
      <c r="N13" s="137">
        <v>9.9999999999999551E-3</v>
      </c>
      <c r="O13" s="137">
        <v>1.0000000000000075E-2</v>
      </c>
      <c r="P13" s="140">
        <v>45.880417406836422</v>
      </c>
      <c r="Q13" s="141">
        <v>45.880417406836422</v>
      </c>
      <c r="R13" s="141">
        <v>46.339221580904784</v>
      </c>
      <c r="S13" s="140">
        <v>46.802613796713835</v>
      </c>
      <c r="T13" s="137">
        <v>0</v>
      </c>
      <c r="U13" s="137">
        <v>9.9999999999999551E-3</v>
      </c>
      <c r="V13" s="137">
        <v>1.0000000000000075E-2</v>
      </c>
      <c r="W13" s="140">
        <v>45.880417406836415</v>
      </c>
      <c r="X13" s="141">
        <v>45.880417406836422</v>
      </c>
      <c r="Y13" s="141">
        <v>46.339221580904784</v>
      </c>
      <c r="Z13" s="140">
        <v>46.802613796713835</v>
      </c>
      <c r="AA13" s="137">
        <v>1.5486841138769277E-16</v>
      </c>
      <c r="AB13" s="137">
        <v>9.9999999999999551E-3</v>
      </c>
      <c r="AC13" s="137">
        <v>1.0000000000000075E-2</v>
      </c>
      <c r="AD13" s="140">
        <v>66.408373096178934</v>
      </c>
      <c r="AE13" s="141">
        <v>67.095225130216221</v>
      </c>
      <c r="AF13" s="141">
        <v>68.448850056621282</v>
      </c>
      <c r="AG13" s="140">
        <v>69.823832466724141</v>
      </c>
      <c r="AH13" s="137">
        <v>1.0342852896614742E-2</v>
      </c>
      <c r="AI13" s="137">
        <v>2.0174683426100591E-2</v>
      </c>
      <c r="AJ13" s="137">
        <v>2.0087735717480515E-2</v>
      </c>
      <c r="AK13" s="161" t="s">
        <v>116</v>
      </c>
      <c r="AL13" s="162" t="s">
        <v>116</v>
      </c>
      <c r="AM13" s="162" t="s">
        <v>116</v>
      </c>
      <c r="AN13" s="161" t="s">
        <v>116</v>
      </c>
      <c r="AO13" s="137">
        <v>0</v>
      </c>
      <c r="AP13" s="137">
        <v>0</v>
      </c>
      <c r="AQ13" s="137">
        <v>0</v>
      </c>
      <c r="AR13" s="140">
        <v>49.670429403854847</v>
      </c>
      <c r="AS13" s="141">
        <v>49.173725109816289</v>
      </c>
      <c r="AT13" s="141">
        <v>49.173725109816289</v>
      </c>
      <c r="AU13" s="140">
        <v>49.173725109816289</v>
      </c>
      <c r="AV13" s="137">
        <v>-1.0000000000000196E-2</v>
      </c>
      <c r="AW13" s="137">
        <v>0</v>
      </c>
      <c r="AX13" s="137">
        <v>0</v>
      </c>
      <c r="AY13" s="140">
        <v>47.847797901793861</v>
      </c>
      <c r="AZ13" s="141">
        <v>47.370192545151504</v>
      </c>
      <c r="BA13" s="141">
        <v>47.36349209729029</v>
      </c>
      <c r="BB13" s="140">
        <v>47.352939874241649</v>
      </c>
      <c r="BC13" s="137">
        <v>-9.9817625384271066E-3</v>
      </c>
      <c r="BD13" s="137">
        <v>-1.4144860937237609E-4</v>
      </c>
      <c r="BE13" s="137">
        <v>-2.2279233606689982E-4</v>
      </c>
      <c r="BF13" s="161" t="s">
        <v>116</v>
      </c>
      <c r="BG13" s="162" t="s">
        <v>116</v>
      </c>
      <c r="BH13" s="162" t="s">
        <v>116</v>
      </c>
      <c r="BI13" s="161" t="s">
        <v>116</v>
      </c>
      <c r="BJ13" s="137">
        <v>0</v>
      </c>
      <c r="BK13" s="137">
        <v>0</v>
      </c>
      <c r="BL13" s="137">
        <v>0</v>
      </c>
    </row>
    <row r="14" spans="1:64" ht="25.5" customHeight="1">
      <c r="A14" s="27" t="s">
        <v>11</v>
      </c>
      <c r="B14" s="140">
        <v>13.784493518653267</v>
      </c>
      <c r="C14" s="141">
        <v>13.744882653013827</v>
      </c>
      <c r="D14" s="141">
        <v>13.826234047352113</v>
      </c>
      <c r="E14" s="140">
        <v>13.912770385853714</v>
      </c>
      <c r="F14" s="137">
        <v>-2.8735815056127405E-3</v>
      </c>
      <c r="G14" s="137">
        <v>5.9186677974619418E-3</v>
      </c>
      <c r="H14" s="137">
        <v>6.2588509788877346E-3</v>
      </c>
      <c r="I14" s="140">
        <v>13.269820060923918</v>
      </c>
      <c r="J14" s="141">
        <v>13.232447019037931</v>
      </c>
      <c r="K14" s="141">
        <v>13.317054533701475</v>
      </c>
      <c r="L14" s="140">
        <v>13.406172568641843</v>
      </c>
      <c r="M14" s="137">
        <v>-2.8163940215014992E-3</v>
      </c>
      <c r="N14" s="137">
        <v>6.3939432020257807E-3</v>
      </c>
      <c r="O14" s="137">
        <v>6.6920229781170393E-3</v>
      </c>
      <c r="P14" s="140">
        <v>25.827779850172814</v>
      </c>
      <c r="Q14" s="141">
        <v>25.353521027521104</v>
      </c>
      <c r="R14" s="141">
        <v>25.143314306683187</v>
      </c>
      <c r="S14" s="140">
        <v>24.937438653778571</v>
      </c>
      <c r="T14" s="137">
        <v>-1.836235345828751E-2</v>
      </c>
      <c r="U14" s="137">
        <v>-8.291026741798057E-3</v>
      </c>
      <c r="V14" s="137">
        <v>-8.188087313926385E-3</v>
      </c>
      <c r="W14" s="140">
        <v>13.048417250271861</v>
      </c>
      <c r="X14" s="141">
        <v>13.037394484727024</v>
      </c>
      <c r="Y14" s="141">
        <v>13.156883655111878</v>
      </c>
      <c r="Z14" s="140">
        <v>13.277343253869795</v>
      </c>
      <c r="AA14" s="137">
        <v>-8.4475881889868956E-4</v>
      </c>
      <c r="AB14" s="137">
        <v>9.1651112133511754E-3</v>
      </c>
      <c r="AC14" s="137">
        <v>9.1556330446924614E-3</v>
      </c>
      <c r="AD14" s="140">
        <v>77.494821574764742</v>
      </c>
      <c r="AE14" s="141">
        <v>75.832849160596936</v>
      </c>
      <c r="AF14" s="141">
        <v>74.654834995547162</v>
      </c>
      <c r="AG14" s="140">
        <v>73.517207043504527</v>
      </c>
      <c r="AH14" s="137">
        <v>-2.1446238347221484E-2</v>
      </c>
      <c r="AI14" s="137">
        <v>-1.5534351908036642E-2</v>
      </c>
      <c r="AJ14" s="137">
        <v>-1.5238503334854195E-2</v>
      </c>
      <c r="AK14" s="161" t="s">
        <v>116</v>
      </c>
      <c r="AL14" s="162" t="s">
        <v>116</v>
      </c>
      <c r="AM14" s="162" t="s">
        <v>116</v>
      </c>
      <c r="AN14" s="161" t="s">
        <v>116</v>
      </c>
      <c r="AO14" s="137">
        <v>0</v>
      </c>
      <c r="AP14" s="137">
        <v>0</v>
      </c>
      <c r="AQ14" s="137">
        <v>0</v>
      </c>
      <c r="AR14" s="140">
        <v>27.808403533269722</v>
      </c>
      <c r="AS14" s="141">
        <v>27.285260441548189</v>
      </c>
      <c r="AT14" s="141">
        <v>27.043019747824552</v>
      </c>
      <c r="AU14" s="140">
        <v>26.801507299158718</v>
      </c>
      <c r="AV14" s="137">
        <v>-1.8812410108176438E-2</v>
      </c>
      <c r="AW14" s="137">
        <v>-8.8780788529608211E-3</v>
      </c>
      <c r="AX14" s="137">
        <v>-8.9306760457201449E-3</v>
      </c>
      <c r="AY14" s="140">
        <v>45.440280896656844</v>
      </c>
      <c r="AZ14" s="141">
        <v>44.681608366453155</v>
      </c>
      <c r="BA14" s="141">
        <v>44.273244523028161</v>
      </c>
      <c r="BB14" s="140">
        <v>43.8706791237245</v>
      </c>
      <c r="BC14" s="137">
        <v>-1.6696035218820734E-2</v>
      </c>
      <c r="BD14" s="137">
        <v>-9.1394168284146191E-3</v>
      </c>
      <c r="BE14" s="137">
        <v>-9.0927467286539641E-3</v>
      </c>
      <c r="BF14" s="161" t="s">
        <v>116</v>
      </c>
      <c r="BG14" s="162" t="s">
        <v>116</v>
      </c>
      <c r="BH14" s="162" t="s">
        <v>116</v>
      </c>
      <c r="BI14" s="161" t="s">
        <v>116</v>
      </c>
      <c r="BJ14" s="137">
        <v>0</v>
      </c>
      <c r="BK14" s="137">
        <v>0</v>
      </c>
      <c r="BL14" s="137">
        <v>0</v>
      </c>
    </row>
    <row r="15" spans="1:64" ht="25.5" customHeight="1">
      <c r="A15" s="27" t="s">
        <v>12</v>
      </c>
      <c r="B15" s="140">
        <v>25.4568465151312</v>
      </c>
      <c r="C15" s="141">
        <v>25.711414980282512</v>
      </c>
      <c r="D15" s="141">
        <v>25.968529130085336</v>
      </c>
      <c r="E15" s="140">
        <v>26.228214421386191</v>
      </c>
      <c r="F15" s="137">
        <v>1.0000000000000002E-2</v>
      </c>
      <c r="G15" s="137">
        <v>9.9999999999999551E-3</v>
      </c>
      <c r="H15" s="137">
        <v>1.0000000000000052E-2</v>
      </c>
      <c r="I15" s="140">
        <v>25.4568465151312</v>
      </c>
      <c r="J15" s="141">
        <v>25.711414980282512</v>
      </c>
      <c r="K15" s="141">
        <v>25.968529130085336</v>
      </c>
      <c r="L15" s="140">
        <v>26.228214421386191</v>
      </c>
      <c r="M15" s="137">
        <v>1.0000000000000002E-2</v>
      </c>
      <c r="N15" s="137">
        <v>9.9999999999999551E-3</v>
      </c>
      <c r="O15" s="137">
        <v>1.0000000000000052E-2</v>
      </c>
      <c r="P15" s="140">
        <v>25.4568465151312</v>
      </c>
      <c r="Q15" s="141">
        <v>25.4568465151312</v>
      </c>
      <c r="R15" s="141">
        <v>25.711414980282512</v>
      </c>
      <c r="S15" s="140">
        <v>25.968529130085336</v>
      </c>
      <c r="T15" s="137">
        <v>0</v>
      </c>
      <c r="U15" s="137">
        <v>1.0000000000000002E-2</v>
      </c>
      <c r="V15" s="137">
        <v>9.9999999999999551E-3</v>
      </c>
      <c r="W15" s="140">
        <v>25.4568465151312</v>
      </c>
      <c r="X15" s="141">
        <v>25.4568465151312</v>
      </c>
      <c r="Y15" s="141">
        <v>25.711414980282512</v>
      </c>
      <c r="Z15" s="140">
        <v>25.968529130085336</v>
      </c>
      <c r="AA15" s="137">
        <v>0</v>
      </c>
      <c r="AB15" s="137">
        <v>1.0000000000000002E-2</v>
      </c>
      <c r="AC15" s="137">
        <v>9.9999999999999551E-3</v>
      </c>
      <c r="AD15" s="140">
        <v>88.650847080504874</v>
      </c>
      <c r="AE15" s="141">
        <v>89.999705315904535</v>
      </c>
      <c r="AF15" s="141">
        <v>91.844859905367755</v>
      </c>
      <c r="AG15" s="140">
        <v>93.704835138472461</v>
      </c>
      <c r="AH15" s="137">
        <v>1.5215401542353527E-2</v>
      </c>
      <c r="AI15" s="137">
        <v>2.0501784789034739E-2</v>
      </c>
      <c r="AJ15" s="137">
        <v>2.0251271927695561E-2</v>
      </c>
      <c r="AK15" s="161" t="s">
        <v>116</v>
      </c>
      <c r="AL15" s="162" t="s">
        <v>116</v>
      </c>
      <c r="AM15" s="162" t="s">
        <v>116</v>
      </c>
      <c r="AN15" s="161" t="s">
        <v>116</v>
      </c>
      <c r="AO15" s="137">
        <v>0</v>
      </c>
      <c r="AP15" s="137">
        <v>0</v>
      </c>
      <c r="AQ15" s="137">
        <v>0</v>
      </c>
      <c r="AR15" s="140">
        <v>36.827533495260035</v>
      </c>
      <c r="AS15" s="141">
        <v>36.459258160307435</v>
      </c>
      <c r="AT15" s="141">
        <v>36.459258160307435</v>
      </c>
      <c r="AU15" s="140">
        <v>36.459258160307435</v>
      </c>
      <c r="AV15" s="137">
        <v>-9.9999999999999794E-3</v>
      </c>
      <c r="AW15" s="137">
        <v>0</v>
      </c>
      <c r="AX15" s="137">
        <v>0</v>
      </c>
      <c r="AY15" s="140">
        <v>49.215708280692574</v>
      </c>
      <c r="AZ15" s="141">
        <v>48.854899500214692</v>
      </c>
      <c r="BA15" s="141">
        <v>48.861147904762973</v>
      </c>
      <c r="BB15" s="140">
        <v>48.866184753468275</v>
      </c>
      <c r="BC15" s="137">
        <v>-7.3311711460104685E-3</v>
      </c>
      <c r="BD15" s="137">
        <v>1.2789719377588737E-4</v>
      </c>
      <c r="BE15" s="137">
        <v>1.0308494419982888E-4</v>
      </c>
      <c r="BF15" s="161" t="s">
        <v>116</v>
      </c>
      <c r="BG15" s="162" t="s">
        <v>116</v>
      </c>
      <c r="BH15" s="162" t="s">
        <v>116</v>
      </c>
      <c r="BI15" s="161" t="s">
        <v>116</v>
      </c>
      <c r="BJ15" s="137">
        <v>0</v>
      </c>
      <c r="BK15" s="137">
        <v>0</v>
      </c>
      <c r="BL15" s="137">
        <v>0</v>
      </c>
    </row>
    <row r="16" spans="1:64" ht="25.5" customHeight="1">
      <c r="A16" s="27" t="s">
        <v>0</v>
      </c>
      <c r="B16" s="140">
        <v>15.114230249667459</v>
      </c>
      <c r="C16" s="141">
        <v>15.265372552164132</v>
      </c>
      <c r="D16" s="141">
        <v>15.418026277685776</v>
      </c>
      <c r="E16" s="140">
        <v>15.572206540462632</v>
      </c>
      <c r="F16" s="137">
        <v>9.9999999999999048E-3</v>
      </c>
      <c r="G16" s="137">
        <v>1.0000000000000148E-2</v>
      </c>
      <c r="H16" s="137">
        <v>9.9999999999999169E-3</v>
      </c>
      <c r="I16" s="140">
        <v>15.114230249667459</v>
      </c>
      <c r="J16" s="141">
        <v>15.265372552164134</v>
      </c>
      <c r="K16" s="141">
        <v>15.418026277685776</v>
      </c>
      <c r="L16" s="140">
        <v>15.572206540462634</v>
      </c>
      <c r="M16" s="137">
        <v>1.0000000000000023E-2</v>
      </c>
      <c r="N16" s="137">
        <v>1.000000000000003E-2</v>
      </c>
      <c r="O16" s="137">
        <v>1.0000000000000031E-2</v>
      </c>
      <c r="P16" s="140">
        <v>15.114230249667459</v>
      </c>
      <c r="Q16" s="141">
        <v>15.114230249667461</v>
      </c>
      <c r="R16" s="141">
        <v>15.265372552164136</v>
      </c>
      <c r="S16" s="140">
        <v>15.418026277685778</v>
      </c>
      <c r="T16" s="137">
        <v>1.1752876660320385E-16</v>
      </c>
      <c r="U16" s="137">
        <v>1.0000000000000021E-2</v>
      </c>
      <c r="V16" s="137">
        <v>1.000000000000003E-2</v>
      </c>
      <c r="W16" s="140">
        <v>15.114230249667463</v>
      </c>
      <c r="X16" s="141">
        <v>15.114230249667461</v>
      </c>
      <c r="Y16" s="141">
        <v>15.265372552164136</v>
      </c>
      <c r="Z16" s="140">
        <v>15.418026277685778</v>
      </c>
      <c r="AA16" s="137">
        <v>-1.1752876660320383E-16</v>
      </c>
      <c r="AB16" s="137">
        <v>1.0000000000000021E-2</v>
      </c>
      <c r="AC16" s="137">
        <v>1.000000000000003E-2</v>
      </c>
      <c r="AD16" s="140">
        <v>15.957342076162865</v>
      </c>
      <c r="AE16" s="141">
        <v>16.028826350922682</v>
      </c>
      <c r="AF16" s="141">
        <v>16.186407292086773</v>
      </c>
      <c r="AG16" s="140">
        <v>16.346855486161402</v>
      </c>
      <c r="AH16" s="137">
        <v>4.4797106196400984E-3</v>
      </c>
      <c r="AI16" s="137">
        <v>9.8310966576177841E-3</v>
      </c>
      <c r="AJ16" s="137">
        <v>9.9125266761988014E-3</v>
      </c>
      <c r="AK16" s="161" t="s">
        <v>116</v>
      </c>
      <c r="AL16" s="162" t="s">
        <v>116</v>
      </c>
      <c r="AM16" s="162" t="s">
        <v>116</v>
      </c>
      <c r="AN16" s="161" t="s">
        <v>116</v>
      </c>
      <c r="AO16" s="137">
        <v>0</v>
      </c>
      <c r="AP16" s="137">
        <v>0</v>
      </c>
      <c r="AQ16" s="137">
        <v>0</v>
      </c>
      <c r="AR16" s="140">
        <v>13.658469047854767</v>
      </c>
      <c r="AS16" s="141">
        <v>13.521884357376219</v>
      </c>
      <c r="AT16" s="141">
        <v>13.521884357376219</v>
      </c>
      <c r="AU16" s="140">
        <v>13.521884357376219</v>
      </c>
      <c r="AV16" s="137">
        <v>-1.0000000000000035E-2</v>
      </c>
      <c r="AW16" s="137">
        <v>0</v>
      </c>
      <c r="AX16" s="137">
        <v>0</v>
      </c>
      <c r="AY16" s="140">
        <v>14.837916288560757</v>
      </c>
      <c r="AZ16" s="141">
        <v>14.728769189116768</v>
      </c>
      <c r="BA16" s="141">
        <v>14.73422541509127</v>
      </c>
      <c r="BB16" s="140">
        <v>14.741989365403866</v>
      </c>
      <c r="BC16" s="137">
        <v>-7.3559587021080411E-3</v>
      </c>
      <c r="BD16" s="137">
        <v>3.7044683805172017E-4</v>
      </c>
      <c r="BE16" s="137">
        <v>5.2693304831914539E-4</v>
      </c>
      <c r="BF16" s="161" t="s">
        <v>116</v>
      </c>
      <c r="BG16" s="162" t="s">
        <v>116</v>
      </c>
      <c r="BH16" s="162" t="s">
        <v>116</v>
      </c>
      <c r="BI16" s="161" t="s">
        <v>116</v>
      </c>
      <c r="BJ16" s="137">
        <v>0</v>
      </c>
      <c r="BK16" s="137">
        <v>0</v>
      </c>
      <c r="BL16" s="137">
        <v>0</v>
      </c>
    </row>
    <row r="17" spans="1:64" ht="25.5" customHeight="1">
      <c r="A17" s="27" t="s">
        <v>15</v>
      </c>
      <c r="B17" s="140">
        <v>1.6412487192702898</v>
      </c>
      <c r="C17" s="141">
        <v>1.6740736936556957</v>
      </c>
      <c r="D17" s="141">
        <v>1.7075551675288096</v>
      </c>
      <c r="E17" s="140">
        <v>1.7417062708793858</v>
      </c>
      <c r="F17" s="137">
        <v>2.0000000000000052E-2</v>
      </c>
      <c r="G17" s="137">
        <v>2.0000000000000025E-2</v>
      </c>
      <c r="H17" s="137">
        <v>1.9999999999999969E-2</v>
      </c>
      <c r="I17" s="140">
        <v>1.64124871927029</v>
      </c>
      <c r="J17" s="141">
        <v>1.6740736936556957</v>
      </c>
      <c r="K17" s="141">
        <v>1.7075551675288099</v>
      </c>
      <c r="L17" s="140">
        <v>1.741706270879386</v>
      </c>
      <c r="M17" s="137">
        <v>1.9999999999999914E-2</v>
      </c>
      <c r="N17" s="137">
        <v>2.0000000000000157E-2</v>
      </c>
      <c r="O17" s="137">
        <v>1.9999999999999966E-2</v>
      </c>
      <c r="P17" s="140">
        <v>1.64124871927029</v>
      </c>
      <c r="Q17" s="141">
        <v>1.6740736936556959</v>
      </c>
      <c r="R17" s="141">
        <v>1.7075551675288099</v>
      </c>
      <c r="S17" s="140">
        <v>1.741706270879386</v>
      </c>
      <c r="T17" s="137">
        <v>2.0000000000000049E-2</v>
      </c>
      <c r="U17" s="137">
        <v>2.0000000000000021E-2</v>
      </c>
      <c r="V17" s="137">
        <v>1.9999999999999966E-2</v>
      </c>
      <c r="W17" s="140">
        <v>1.6412487192702898</v>
      </c>
      <c r="X17" s="141">
        <v>1.6740736936556957</v>
      </c>
      <c r="Y17" s="141">
        <v>1.7075551675288096</v>
      </c>
      <c r="Z17" s="140">
        <v>1.7417062708793858</v>
      </c>
      <c r="AA17" s="137">
        <v>2.0000000000000052E-2</v>
      </c>
      <c r="AB17" s="137">
        <v>2.0000000000000025E-2</v>
      </c>
      <c r="AC17" s="137">
        <v>1.9999999999999969E-2</v>
      </c>
      <c r="AD17" s="140">
        <v>80.049450679328544</v>
      </c>
      <c r="AE17" s="141">
        <v>80.849945186121843</v>
      </c>
      <c r="AF17" s="141">
        <v>81.658444637983081</v>
      </c>
      <c r="AG17" s="140">
        <v>82.475029084362887</v>
      </c>
      <c r="AH17" s="137">
        <v>1.0000000000000174E-2</v>
      </c>
      <c r="AI17" s="137">
        <v>1.0000000000000238E-2</v>
      </c>
      <c r="AJ17" s="137">
        <v>9.9999999999997036E-3</v>
      </c>
      <c r="AK17" s="161" t="s">
        <v>116</v>
      </c>
      <c r="AL17" s="162" t="s">
        <v>116</v>
      </c>
      <c r="AM17" s="162" t="s">
        <v>116</v>
      </c>
      <c r="AN17" s="161" t="s">
        <v>116</v>
      </c>
      <c r="AO17" s="137">
        <v>0</v>
      </c>
      <c r="AP17" s="137">
        <v>0</v>
      </c>
      <c r="AQ17" s="137">
        <v>0</v>
      </c>
      <c r="AR17" s="140">
        <v>10.691680578903497</v>
      </c>
      <c r="AS17" s="141">
        <v>10.798597384692533</v>
      </c>
      <c r="AT17" s="141">
        <v>10.906583358539459</v>
      </c>
      <c r="AU17" s="140">
        <v>11.015649192124854</v>
      </c>
      <c r="AV17" s="137">
        <v>1.0000000000000051E-2</v>
      </c>
      <c r="AW17" s="137">
        <v>1.0000000000000061E-2</v>
      </c>
      <c r="AX17" s="137">
        <v>1.000000000000009E-2</v>
      </c>
      <c r="AY17" s="140">
        <v>21.026945449682611</v>
      </c>
      <c r="AZ17" s="141">
        <v>21.219065204726341</v>
      </c>
      <c r="BA17" s="141">
        <v>21.413170512332123</v>
      </c>
      <c r="BB17" s="140">
        <v>21.609269731587158</v>
      </c>
      <c r="BC17" s="137">
        <v>9.1368361373967664E-3</v>
      </c>
      <c r="BD17" s="137">
        <v>9.1476842044175537E-3</v>
      </c>
      <c r="BE17" s="137">
        <v>9.1578787523360732E-3</v>
      </c>
      <c r="BF17" s="161" t="s">
        <v>116</v>
      </c>
      <c r="BG17" s="162" t="s">
        <v>116</v>
      </c>
      <c r="BH17" s="162" t="s">
        <v>116</v>
      </c>
      <c r="BI17" s="161" t="s">
        <v>116</v>
      </c>
      <c r="BJ17" s="137">
        <v>0</v>
      </c>
      <c r="BK17" s="137">
        <v>0</v>
      </c>
      <c r="BL17" s="137">
        <v>0</v>
      </c>
    </row>
    <row r="18" spans="1:64" ht="25.5" customHeight="1">
      <c r="A18" s="27" t="s">
        <v>1</v>
      </c>
      <c r="B18" s="140">
        <v>26.363026217847981</v>
      </c>
      <c r="C18" s="141">
        <v>26.363026217847981</v>
      </c>
      <c r="D18" s="141">
        <v>26.363026217847981</v>
      </c>
      <c r="E18" s="140">
        <v>26.363026217847981</v>
      </c>
      <c r="F18" s="137">
        <v>0</v>
      </c>
      <c r="G18" s="137">
        <v>0</v>
      </c>
      <c r="H18" s="137">
        <v>0</v>
      </c>
      <c r="I18" s="140">
        <v>26.363026217847985</v>
      </c>
      <c r="J18" s="141">
        <v>26.363026217847985</v>
      </c>
      <c r="K18" s="141">
        <v>26.363026217847985</v>
      </c>
      <c r="L18" s="140">
        <v>26.363026217847985</v>
      </c>
      <c r="M18" s="137">
        <v>0</v>
      </c>
      <c r="N18" s="137">
        <v>0</v>
      </c>
      <c r="O18" s="137">
        <v>0</v>
      </c>
      <c r="P18" s="140">
        <v>26.363026217847981</v>
      </c>
      <c r="Q18" s="141">
        <v>26.363026217847981</v>
      </c>
      <c r="R18" s="141">
        <v>26.363026217847981</v>
      </c>
      <c r="S18" s="140">
        <v>26.363026217847981</v>
      </c>
      <c r="T18" s="137">
        <v>0</v>
      </c>
      <c r="U18" s="137">
        <v>0</v>
      </c>
      <c r="V18" s="137">
        <v>0</v>
      </c>
      <c r="W18" s="140">
        <v>26.363026217847985</v>
      </c>
      <c r="X18" s="141">
        <v>26.363026217847981</v>
      </c>
      <c r="Y18" s="141">
        <v>26.363026217847985</v>
      </c>
      <c r="Z18" s="140">
        <v>26.363026217847985</v>
      </c>
      <c r="AA18" s="137">
        <v>-1.3476122389907136E-16</v>
      </c>
      <c r="AB18" s="137">
        <v>1.3476122389907139E-16</v>
      </c>
      <c r="AC18" s="137">
        <v>0</v>
      </c>
      <c r="AD18" s="140">
        <v>157.13486357976694</v>
      </c>
      <c r="AE18" s="141">
        <v>155.5635149439693</v>
      </c>
      <c r="AF18" s="141">
        <v>154.00787979452957</v>
      </c>
      <c r="AG18" s="140">
        <v>152.46780099658426</v>
      </c>
      <c r="AH18" s="137">
        <v>-9.9999999999998632E-3</v>
      </c>
      <c r="AI18" s="137">
        <v>-1.0000000000000196E-2</v>
      </c>
      <c r="AJ18" s="137">
        <v>-1.0000000000000111E-2</v>
      </c>
      <c r="AK18" s="161" t="s">
        <v>116</v>
      </c>
      <c r="AL18" s="162" t="s">
        <v>116</v>
      </c>
      <c r="AM18" s="162" t="s">
        <v>116</v>
      </c>
      <c r="AN18" s="161" t="s">
        <v>116</v>
      </c>
      <c r="AO18" s="137">
        <v>0</v>
      </c>
      <c r="AP18" s="137">
        <v>0</v>
      </c>
      <c r="AQ18" s="137">
        <v>0</v>
      </c>
      <c r="AR18" s="140">
        <v>162.7376723032836</v>
      </c>
      <c r="AS18" s="141">
        <v>165.99242574934928</v>
      </c>
      <c r="AT18" s="141">
        <v>169.31227426433628</v>
      </c>
      <c r="AU18" s="140">
        <v>172.69851974962302</v>
      </c>
      <c r="AV18" s="137">
        <v>2.0000000000000035E-2</v>
      </c>
      <c r="AW18" s="137">
        <v>2.0000000000000094E-2</v>
      </c>
      <c r="AX18" s="137">
        <v>2.0000000000000059E-2</v>
      </c>
      <c r="AY18" s="140">
        <v>130.10296364176699</v>
      </c>
      <c r="AZ18" s="141">
        <v>132.65673282199049</v>
      </c>
      <c r="BA18" s="141">
        <v>135.26168330914717</v>
      </c>
      <c r="BB18" s="140">
        <v>137.91884806709598</v>
      </c>
      <c r="BC18" s="137">
        <v>1.962883172481138E-2</v>
      </c>
      <c r="BD18" s="137">
        <v>1.9636775546494262E-2</v>
      </c>
      <c r="BE18" s="137">
        <v>1.9644622874282335E-2</v>
      </c>
      <c r="BF18" s="161" t="s">
        <v>116</v>
      </c>
      <c r="BG18" s="162" t="s">
        <v>116</v>
      </c>
      <c r="BH18" s="162" t="s">
        <v>116</v>
      </c>
      <c r="BI18" s="161" t="s">
        <v>116</v>
      </c>
      <c r="BJ18" s="137">
        <v>0</v>
      </c>
      <c r="BK18" s="137">
        <v>0</v>
      </c>
      <c r="BL18" s="137">
        <v>0</v>
      </c>
    </row>
    <row r="19" spans="1:64" ht="25.5" customHeight="1">
      <c r="A19" s="27" t="s">
        <v>52</v>
      </c>
      <c r="B19" s="140">
        <v>25.609247124324039</v>
      </c>
      <c r="C19" s="141">
        <v>26.377524538053759</v>
      </c>
      <c r="D19" s="141">
        <v>27.168850274195371</v>
      </c>
      <c r="E19" s="140">
        <v>27.983915782421231</v>
      </c>
      <c r="F19" s="137">
        <v>2.9999999999999961E-2</v>
      </c>
      <c r="G19" s="137">
        <v>2.9999999999999978E-2</v>
      </c>
      <c r="H19" s="137">
        <v>2.9999999999999968E-2</v>
      </c>
      <c r="I19" s="140">
        <v>25.609247124324039</v>
      </c>
      <c r="J19" s="141">
        <v>26.377524538053759</v>
      </c>
      <c r="K19" s="141">
        <v>27.168850274195371</v>
      </c>
      <c r="L19" s="140">
        <v>27.983915782421235</v>
      </c>
      <c r="M19" s="137">
        <v>2.9999999999999961E-2</v>
      </c>
      <c r="N19" s="137">
        <v>2.9999999999999978E-2</v>
      </c>
      <c r="O19" s="137">
        <v>3.0000000000000096E-2</v>
      </c>
      <c r="P19" s="140">
        <v>25.609247124324039</v>
      </c>
      <c r="Q19" s="141">
        <v>26.12143206681052</v>
      </c>
      <c r="R19" s="141">
        <v>26.905075028814835</v>
      </c>
      <c r="S19" s="140">
        <v>27.712227279679279</v>
      </c>
      <c r="T19" s="137">
        <v>2.0000000000000018E-2</v>
      </c>
      <c r="U19" s="137">
        <v>2.9999999999999971E-2</v>
      </c>
      <c r="V19" s="137">
        <v>2.9999999999999968E-2</v>
      </c>
      <c r="W19" s="140">
        <v>25.609247124324039</v>
      </c>
      <c r="X19" s="141">
        <v>26.12143206681052</v>
      </c>
      <c r="Y19" s="141">
        <v>26.905075028814835</v>
      </c>
      <c r="Z19" s="140">
        <v>27.712227279679279</v>
      </c>
      <c r="AA19" s="137">
        <v>2.0000000000000018E-2</v>
      </c>
      <c r="AB19" s="137">
        <v>2.9999999999999971E-2</v>
      </c>
      <c r="AC19" s="137">
        <v>2.9999999999999968E-2</v>
      </c>
      <c r="AD19" s="140">
        <v>21.159079802724193</v>
      </c>
      <c r="AE19" s="141">
        <v>21.259284286459867</v>
      </c>
      <c r="AF19" s="141">
        <v>21.473825084708306</v>
      </c>
      <c r="AG19" s="140">
        <v>21.689548085905678</v>
      </c>
      <c r="AH19" s="137">
        <v>4.7357675603063006E-3</v>
      </c>
      <c r="AI19" s="137">
        <v>1.0091628455482921E-2</v>
      </c>
      <c r="AJ19" s="137">
        <v>1.0045858171350657E-2</v>
      </c>
      <c r="AK19" s="161" t="s">
        <v>116</v>
      </c>
      <c r="AL19" s="162" t="s">
        <v>116</v>
      </c>
      <c r="AM19" s="162" t="s">
        <v>116</v>
      </c>
      <c r="AN19" s="161" t="s">
        <v>116</v>
      </c>
      <c r="AO19" s="137">
        <v>0</v>
      </c>
      <c r="AP19" s="137">
        <v>0</v>
      </c>
      <c r="AQ19" s="137">
        <v>0</v>
      </c>
      <c r="AR19" s="140">
        <v>21.779621748223381</v>
      </c>
      <c r="AS19" s="141">
        <v>21.779621748223377</v>
      </c>
      <c r="AT19" s="141">
        <v>21.997417965705612</v>
      </c>
      <c r="AU19" s="140">
        <v>22.21739214536267</v>
      </c>
      <c r="AV19" s="137">
        <v>-1.6312099998202701E-16</v>
      </c>
      <c r="AW19" s="137">
        <v>1.0000000000000045E-2</v>
      </c>
      <c r="AX19" s="137">
        <v>1.0000000000000077E-2</v>
      </c>
      <c r="AY19" s="140">
        <v>21.022585891962475</v>
      </c>
      <c r="AZ19" s="141">
        <v>21.067387032076653</v>
      </c>
      <c r="BA19" s="141">
        <v>21.277816248842711</v>
      </c>
      <c r="BB19" s="140">
        <v>21.490388198419506</v>
      </c>
      <c r="BC19" s="137">
        <v>2.1310955913994584E-3</v>
      </c>
      <c r="BD19" s="137">
        <v>9.9883870954506522E-3</v>
      </c>
      <c r="BE19" s="137">
        <v>9.990308549090712E-3</v>
      </c>
      <c r="BF19" s="161" t="s">
        <v>116</v>
      </c>
      <c r="BG19" s="162" t="s">
        <v>116</v>
      </c>
      <c r="BH19" s="162" t="s">
        <v>116</v>
      </c>
      <c r="BI19" s="161" t="s">
        <v>116</v>
      </c>
      <c r="BJ19" s="137">
        <v>0</v>
      </c>
      <c r="BK19" s="137">
        <v>0</v>
      </c>
      <c r="BL19" s="137">
        <v>0</v>
      </c>
    </row>
    <row r="20" spans="1:64" ht="25.5" customHeight="1">
      <c r="A20" s="27" t="s">
        <v>2</v>
      </c>
      <c r="B20" s="140">
        <v>149.76172209922288</v>
      </c>
      <c r="C20" s="141">
        <v>151.2593393202151</v>
      </c>
      <c r="D20" s="141">
        <v>152.77193271341724</v>
      </c>
      <c r="E20" s="140">
        <v>154.29965204055142</v>
      </c>
      <c r="F20" s="137">
        <v>9.9999999999999777E-3</v>
      </c>
      <c r="G20" s="137">
        <v>9.9999999999999152E-3</v>
      </c>
      <c r="H20" s="137">
        <v>1.000000000000004E-2</v>
      </c>
      <c r="I20" s="140">
        <v>0</v>
      </c>
      <c r="J20" s="141">
        <v>0</v>
      </c>
      <c r="K20" s="141">
        <v>0</v>
      </c>
      <c r="L20" s="140">
        <v>0</v>
      </c>
      <c r="M20" s="137">
        <v>0</v>
      </c>
      <c r="N20" s="137">
        <v>0</v>
      </c>
      <c r="O20" s="137">
        <v>0</v>
      </c>
      <c r="P20" s="140">
        <v>0</v>
      </c>
      <c r="Q20" s="141">
        <v>0</v>
      </c>
      <c r="R20" s="141">
        <v>0</v>
      </c>
      <c r="S20" s="140">
        <v>0</v>
      </c>
      <c r="T20" s="137">
        <v>0</v>
      </c>
      <c r="U20" s="137">
        <v>0</v>
      </c>
      <c r="V20" s="137">
        <v>0</v>
      </c>
      <c r="W20" s="140">
        <v>149.76172209922288</v>
      </c>
      <c r="X20" s="141">
        <v>149.76172209922288</v>
      </c>
      <c r="Y20" s="141">
        <v>151.2593393202151</v>
      </c>
      <c r="Z20" s="140">
        <v>152.77193271341724</v>
      </c>
      <c r="AA20" s="137">
        <v>0</v>
      </c>
      <c r="AB20" s="137">
        <v>9.9999999999999777E-3</v>
      </c>
      <c r="AC20" s="137">
        <v>9.9999999999999152E-3</v>
      </c>
      <c r="AD20" s="140">
        <v>507.29966184305732</v>
      </c>
      <c r="AE20" s="141">
        <v>513.43652810758249</v>
      </c>
      <c r="AF20" s="141">
        <v>523.71081248173869</v>
      </c>
      <c r="AG20" s="140">
        <v>534.17489509242489</v>
      </c>
      <c r="AH20" s="137">
        <v>1.2097122718807808E-2</v>
      </c>
      <c r="AI20" s="137">
        <v>2.0010816939778353E-2</v>
      </c>
      <c r="AJ20" s="137">
        <v>1.9980650315580564E-2</v>
      </c>
      <c r="AK20" s="161" t="s">
        <v>116</v>
      </c>
      <c r="AL20" s="162" t="s">
        <v>116</v>
      </c>
      <c r="AM20" s="162" t="s">
        <v>116</v>
      </c>
      <c r="AN20" s="161" t="s">
        <v>116</v>
      </c>
      <c r="AO20" s="137">
        <v>0</v>
      </c>
      <c r="AP20" s="137">
        <v>0</v>
      </c>
      <c r="AQ20" s="137">
        <v>0</v>
      </c>
      <c r="AR20" s="140">
        <v>477.56908334417386</v>
      </c>
      <c r="AS20" s="141">
        <v>487.12046501105732</v>
      </c>
      <c r="AT20" s="141">
        <v>501.734078961389</v>
      </c>
      <c r="AU20" s="140">
        <v>516.78610133023074</v>
      </c>
      <c r="AV20" s="137">
        <v>1.9999999999999959E-2</v>
      </c>
      <c r="AW20" s="137">
        <v>2.9999999999999923E-2</v>
      </c>
      <c r="AX20" s="137">
        <v>3.0000000000000127E-2</v>
      </c>
      <c r="AY20" s="140">
        <v>520.0417489538288</v>
      </c>
      <c r="AZ20" s="141">
        <v>531.46559280192037</v>
      </c>
      <c r="BA20" s="141">
        <v>547.67757192763293</v>
      </c>
      <c r="BB20" s="140">
        <v>564.37756136806013</v>
      </c>
      <c r="BC20" s="137">
        <v>2.1967166811266561E-2</v>
      </c>
      <c r="BD20" s="137">
        <v>3.0504287286486367E-2</v>
      </c>
      <c r="BE20" s="137">
        <v>3.0492374156657717E-2</v>
      </c>
      <c r="BF20" s="161" t="s">
        <v>116</v>
      </c>
      <c r="BG20" s="162" t="s">
        <v>116</v>
      </c>
      <c r="BH20" s="162" t="s">
        <v>116</v>
      </c>
      <c r="BI20" s="161" t="s">
        <v>116</v>
      </c>
      <c r="BJ20" s="137">
        <v>0</v>
      </c>
      <c r="BK20" s="137">
        <v>0</v>
      </c>
      <c r="BL20" s="137">
        <v>0</v>
      </c>
    </row>
    <row r="21" spans="1:64" ht="25.5" customHeight="1">
      <c r="A21" s="27" t="s">
        <v>53</v>
      </c>
      <c r="B21" s="140">
        <v>23.882865017428124</v>
      </c>
      <c r="C21" s="141">
        <v>24.599350967950965</v>
      </c>
      <c r="D21" s="141">
        <v>25.337331496989499</v>
      </c>
      <c r="E21" s="140">
        <v>26.097451441899185</v>
      </c>
      <c r="F21" s="137">
        <v>2.9999999999999902E-2</v>
      </c>
      <c r="G21" s="137">
        <v>3.0000000000000214E-2</v>
      </c>
      <c r="H21" s="137">
        <v>3.0000000000000041E-2</v>
      </c>
      <c r="I21" s="140">
        <v>23.88286501742812</v>
      </c>
      <c r="J21" s="141">
        <v>24.599350967950965</v>
      </c>
      <c r="K21" s="141">
        <v>25.337331496989496</v>
      </c>
      <c r="L21" s="140">
        <v>26.097451441899182</v>
      </c>
      <c r="M21" s="137">
        <v>3.0000000000000054E-2</v>
      </c>
      <c r="N21" s="137">
        <v>3.0000000000000068E-2</v>
      </c>
      <c r="O21" s="137">
        <v>3.0000000000000047E-2</v>
      </c>
      <c r="P21" s="140">
        <v>23.882865017428124</v>
      </c>
      <c r="Q21" s="141">
        <v>24.599350967950969</v>
      </c>
      <c r="R21" s="141">
        <v>25.337331496989499</v>
      </c>
      <c r="S21" s="140">
        <v>26.097451441899185</v>
      </c>
      <c r="T21" s="137">
        <v>3.0000000000000051E-2</v>
      </c>
      <c r="U21" s="137">
        <v>3.0000000000000065E-2</v>
      </c>
      <c r="V21" s="137">
        <v>3.0000000000000041E-2</v>
      </c>
      <c r="W21" s="140">
        <v>23.88286501742812</v>
      </c>
      <c r="X21" s="141">
        <v>24.599350967950965</v>
      </c>
      <c r="Y21" s="141">
        <v>25.337331496989496</v>
      </c>
      <c r="Z21" s="140">
        <v>26.097451441899182</v>
      </c>
      <c r="AA21" s="137">
        <v>3.0000000000000054E-2</v>
      </c>
      <c r="AB21" s="137">
        <v>3.0000000000000068E-2</v>
      </c>
      <c r="AC21" s="137">
        <v>3.0000000000000047E-2</v>
      </c>
      <c r="AD21" s="140">
        <v>172.13798658234376</v>
      </c>
      <c r="AE21" s="141">
        <v>176.9349047674979</v>
      </c>
      <c r="AF21" s="141">
        <v>181.86993442597696</v>
      </c>
      <c r="AG21" s="140">
        <v>186.94716633469949</v>
      </c>
      <c r="AH21" s="137">
        <v>2.7866703221020257E-2</v>
      </c>
      <c r="AI21" s="137">
        <v>2.7891781245560139E-2</v>
      </c>
      <c r="AJ21" s="137">
        <v>2.7916829270035352E-2</v>
      </c>
      <c r="AK21" s="161" t="s">
        <v>116</v>
      </c>
      <c r="AL21" s="162" t="s">
        <v>116</v>
      </c>
      <c r="AM21" s="162" t="s">
        <v>116</v>
      </c>
      <c r="AN21" s="161" t="s">
        <v>116</v>
      </c>
      <c r="AO21" s="137">
        <v>0</v>
      </c>
      <c r="AP21" s="137">
        <v>0</v>
      </c>
      <c r="AQ21" s="137">
        <v>0</v>
      </c>
      <c r="AR21" s="140">
        <v>34.780800292635995</v>
      </c>
      <c r="AS21" s="141">
        <v>34.085184286783274</v>
      </c>
      <c r="AT21" s="141">
        <v>33.403480601047612</v>
      </c>
      <c r="AU21" s="140">
        <v>32.735410989026661</v>
      </c>
      <c r="AV21" s="137">
        <v>-2.0000000000000011E-2</v>
      </c>
      <c r="AW21" s="137">
        <v>-1.9999999999999917E-2</v>
      </c>
      <c r="AX21" s="137">
        <v>-1.9999999999999945E-2</v>
      </c>
      <c r="AY21" s="140">
        <v>43.629607103348178</v>
      </c>
      <c r="AZ21" s="141">
        <v>42.757014961281222</v>
      </c>
      <c r="BA21" s="141">
        <v>41.90187466205559</v>
      </c>
      <c r="BB21" s="140">
        <v>41.063837168814473</v>
      </c>
      <c r="BC21" s="137">
        <v>-1.9999999999999837E-2</v>
      </c>
      <c r="BD21" s="137">
        <v>-2.0000000000000163E-2</v>
      </c>
      <c r="BE21" s="137">
        <v>-2.0000000000000129E-2</v>
      </c>
      <c r="BF21" s="161" t="s">
        <v>116</v>
      </c>
      <c r="BG21" s="162" t="s">
        <v>116</v>
      </c>
      <c r="BH21" s="162" t="s">
        <v>116</v>
      </c>
      <c r="BI21" s="161" t="s">
        <v>116</v>
      </c>
      <c r="BJ21" s="137">
        <v>0</v>
      </c>
      <c r="BK21" s="137">
        <v>0</v>
      </c>
      <c r="BL21" s="137">
        <v>0</v>
      </c>
    </row>
    <row r="22" spans="1:64" ht="25.5" customHeight="1">
      <c r="A22" s="27" t="s">
        <v>42</v>
      </c>
      <c r="B22" s="140">
        <v>587.4200294935622</v>
      </c>
      <c r="C22" s="141">
        <v>599.16843008343346</v>
      </c>
      <c r="D22" s="141">
        <v>611.15179868510211</v>
      </c>
      <c r="E22" s="140">
        <v>623.37483465880416</v>
      </c>
      <c r="F22" s="137">
        <v>2.0000000000000039E-2</v>
      </c>
      <c r="G22" s="137">
        <v>1.9999999999999959E-2</v>
      </c>
      <c r="H22" s="137">
        <v>2.0000000000000018E-2</v>
      </c>
      <c r="I22" s="140">
        <v>587.4200294935622</v>
      </c>
      <c r="J22" s="141">
        <v>599.16843008343346</v>
      </c>
      <c r="K22" s="141">
        <v>611.15179868510211</v>
      </c>
      <c r="L22" s="140">
        <v>623.37483465880416</v>
      </c>
      <c r="M22" s="137">
        <v>2.0000000000000039E-2</v>
      </c>
      <c r="N22" s="137">
        <v>1.9999999999999959E-2</v>
      </c>
      <c r="O22" s="137">
        <v>2.0000000000000018E-2</v>
      </c>
      <c r="P22" s="140">
        <v>0</v>
      </c>
      <c r="Q22" s="141">
        <v>0</v>
      </c>
      <c r="R22" s="141">
        <v>0</v>
      </c>
      <c r="S22" s="140">
        <v>0</v>
      </c>
      <c r="T22" s="137">
        <v>0</v>
      </c>
      <c r="U22" s="137">
        <v>0</v>
      </c>
      <c r="V22" s="137">
        <v>0</v>
      </c>
      <c r="W22" s="140">
        <v>587.4200294935622</v>
      </c>
      <c r="X22" s="141">
        <v>599.16843008343346</v>
      </c>
      <c r="Y22" s="141">
        <v>611.15179868510211</v>
      </c>
      <c r="Z22" s="140">
        <v>623.37483465880416</v>
      </c>
      <c r="AA22" s="137">
        <v>2.0000000000000039E-2</v>
      </c>
      <c r="AB22" s="137">
        <v>1.9999999999999959E-2</v>
      </c>
      <c r="AC22" s="137">
        <v>2.0000000000000018E-2</v>
      </c>
      <c r="AD22" s="140">
        <v>0</v>
      </c>
      <c r="AE22" s="141">
        <v>0</v>
      </c>
      <c r="AF22" s="141">
        <v>0</v>
      </c>
      <c r="AG22" s="140">
        <v>0</v>
      </c>
      <c r="AH22" s="137">
        <v>0</v>
      </c>
      <c r="AI22" s="137">
        <v>0</v>
      </c>
      <c r="AJ22" s="137">
        <v>0</v>
      </c>
      <c r="AK22" s="161" t="s">
        <v>116</v>
      </c>
      <c r="AL22" s="162" t="s">
        <v>116</v>
      </c>
      <c r="AM22" s="162" t="s">
        <v>116</v>
      </c>
      <c r="AN22" s="161" t="s">
        <v>116</v>
      </c>
      <c r="AO22" s="137">
        <v>0</v>
      </c>
      <c r="AP22" s="137">
        <v>0</v>
      </c>
      <c r="AQ22" s="137">
        <v>0</v>
      </c>
      <c r="AR22" s="140">
        <v>0</v>
      </c>
      <c r="AS22" s="141">
        <v>0</v>
      </c>
      <c r="AT22" s="141">
        <v>0</v>
      </c>
      <c r="AU22" s="140">
        <v>0</v>
      </c>
      <c r="AV22" s="137">
        <v>0</v>
      </c>
      <c r="AW22" s="137">
        <v>0</v>
      </c>
      <c r="AX22" s="137">
        <v>0</v>
      </c>
      <c r="AY22" s="140">
        <v>0</v>
      </c>
      <c r="AZ22" s="141">
        <v>0</v>
      </c>
      <c r="BA22" s="141">
        <v>0</v>
      </c>
      <c r="BB22" s="140">
        <v>0</v>
      </c>
      <c r="BC22" s="137">
        <v>0</v>
      </c>
      <c r="BD22" s="137">
        <v>0</v>
      </c>
      <c r="BE22" s="137">
        <v>0</v>
      </c>
      <c r="BF22" s="161" t="s">
        <v>116</v>
      </c>
      <c r="BG22" s="162" t="s">
        <v>116</v>
      </c>
      <c r="BH22" s="162" t="s">
        <v>116</v>
      </c>
      <c r="BI22" s="161" t="s">
        <v>116</v>
      </c>
      <c r="BJ22" s="137">
        <v>0</v>
      </c>
      <c r="BK22" s="137">
        <v>0</v>
      </c>
      <c r="BL22" s="137">
        <v>0</v>
      </c>
    </row>
    <row r="23" spans="1:64" ht="25.5" customHeight="1">
      <c r="A23" s="27" t="s">
        <v>43</v>
      </c>
      <c r="B23" s="140">
        <v>7.9551992467193884</v>
      </c>
      <c r="C23" s="141">
        <v>7.8756472542521925</v>
      </c>
      <c r="D23" s="141">
        <v>7.8756472542521934</v>
      </c>
      <c r="E23" s="140">
        <v>7.8756472542521943</v>
      </c>
      <c r="F23" s="137">
        <v>-1.0000000000000255E-2</v>
      </c>
      <c r="G23" s="137">
        <v>1.1277529211590615E-16</v>
      </c>
      <c r="H23" s="137">
        <v>1.1277529211590613E-16</v>
      </c>
      <c r="I23" s="140">
        <v>7.9551992467193884</v>
      </c>
      <c r="J23" s="141">
        <v>7.8756472542521943</v>
      </c>
      <c r="K23" s="141">
        <v>7.8756472542521934</v>
      </c>
      <c r="L23" s="140">
        <v>7.8756472542521951</v>
      </c>
      <c r="M23" s="137">
        <v>-1.0000000000000031E-2</v>
      </c>
      <c r="N23" s="137">
        <v>-1.1277529211590613E-16</v>
      </c>
      <c r="O23" s="137">
        <v>2.2555058423181226E-16</v>
      </c>
      <c r="P23" s="140">
        <v>7.9551992467193893</v>
      </c>
      <c r="Q23" s="141">
        <v>7.875647254252196</v>
      </c>
      <c r="R23" s="141">
        <v>7.8756472542521951</v>
      </c>
      <c r="S23" s="140">
        <v>7.8756472542521951</v>
      </c>
      <c r="T23" s="137">
        <v>-9.9999999999999187E-3</v>
      </c>
      <c r="U23" s="137">
        <v>-1.1277529211590611E-16</v>
      </c>
      <c r="V23" s="137">
        <v>0</v>
      </c>
      <c r="W23" s="140">
        <v>7.9551992467193884</v>
      </c>
      <c r="X23" s="141">
        <v>7.8756472542521943</v>
      </c>
      <c r="Y23" s="141">
        <v>7.8756472542521934</v>
      </c>
      <c r="Z23" s="140">
        <v>7.8756472542521943</v>
      </c>
      <c r="AA23" s="137">
        <v>-1.0000000000000031E-2</v>
      </c>
      <c r="AB23" s="137">
        <v>-1.1277529211590613E-16</v>
      </c>
      <c r="AC23" s="137">
        <v>1.1277529211590613E-16</v>
      </c>
      <c r="AD23" s="140">
        <v>0</v>
      </c>
      <c r="AE23" s="141">
        <v>0</v>
      </c>
      <c r="AF23" s="141">
        <v>0</v>
      </c>
      <c r="AG23" s="140">
        <v>0</v>
      </c>
      <c r="AH23" s="137">
        <v>0</v>
      </c>
      <c r="AI23" s="137">
        <v>0</v>
      </c>
      <c r="AJ23" s="137">
        <v>0</v>
      </c>
      <c r="AK23" s="161" t="s">
        <v>116</v>
      </c>
      <c r="AL23" s="162" t="s">
        <v>116</v>
      </c>
      <c r="AM23" s="162" t="s">
        <v>116</v>
      </c>
      <c r="AN23" s="161" t="s">
        <v>116</v>
      </c>
      <c r="AO23" s="137">
        <v>0</v>
      </c>
      <c r="AP23" s="137">
        <v>0</v>
      </c>
      <c r="AQ23" s="137">
        <v>0</v>
      </c>
      <c r="AR23" s="140">
        <v>0</v>
      </c>
      <c r="AS23" s="141">
        <v>0</v>
      </c>
      <c r="AT23" s="141">
        <v>0</v>
      </c>
      <c r="AU23" s="140">
        <v>0</v>
      </c>
      <c r="AV23" s="137">
        <v>0</v>
      </c>
      <c r="AW23" s="137">
        <v>0</v>
      </c>
      <c r="AX23" s="137">
        <v>0</v>
      </c>
      <c r="AY23" s="140">
        <v>0</v>
      </c>
      <c r="AZ23" s="141">
        <v>0</v>
      </c>
      <c r="BA23" s="141">
        <v>0</v>
      </c>
      <c r="BB23" s="140">
        <v>0</v>
      </c>
      <c r="BC23" s="137">
        <v>0</v>
      </c>
      <c r="BD23" s="137">
        <v>0</v>
      </c>
      <c r="BE23" s="137">
        <v>0</v>
      </c>
      <c r="BF23" s="161" t="s">
        <v>116</v>
      </c>
      <c r="BG23" s="162" t="s">
        <v>116</v>
      </c>
      <c r="BH23" s="162" t="s">
        <v>116</v>
      </c>
      <c r="BI23" s="161" t="s">
        <v>116</v>
      </c>
      <c r="BJ23" s="137">
        <v>0</v>
      </c>
      <c r="BK23" s="137">
        <v>0</v>
      </c>
      <c r="BL23" s="137">
        <v>0</v>
      </c>
    </row>
    <row r="24" spans="1:64" ht="25.5" customHeight="1">
      <c r="A24" s="27" t="s">
        <v>3</v>
      </c>
      <c r="B24" s="140">
        <v>16.058589461429889</v>
      </c>
      <c r="C24" s="141">
        <v>16.540347145272786</v>
      </c>
      <c r="D24" s="141">
        <v>17.036557559630971</v>
      </c>
      <c r="E24" s="140">
        <v>17.547654286419899</v>
      </c>
      <c r="F24" s="137">
        <v>3.0000000000000016E-2</v>
      </c>
      <c r="G24" s="137">
        <v>3.0000000000000068E-2</v>
      </c>
      <c r="H24" s="137">
        <v>2.999999999999993E-2</v>
      </c>
      <c r="I24" s="140">
        <v>16.058589461429893</v>
      </c>
      <c r="J24" s="141">
        <v>16.54034714527279</v>
      </c>
      <c r="K24" s="141">
        <v>17.036557559630975</v>
      </c>
      <c r="L24" s="140">
        <v>17.547654286419903</v>
      </c>
      <c r="M24" s="137">
        <v>3.0000000000000013E-2</v>
      </c>
      <c r="N24" s="137">
        <v>3.0000000000000061E-2</v>
      </c>
      <c r="O24" s="137">
        <v>2.9999999999999923E-2</v>
      </c>
      <c r="P24" s="140">
        <v>16.058589461429893</v>
      </c>
      <c r="Q24" s="141">
        <v>16.54034714527279</v>
      </c>
      <c r="R24" s="141">
        <v>17.036557559630975</v>
      </c>
      <c r="S24" s="140">
        <v>17.547654286419903</v>
      </c>
      <c r="T24" s="137">
        <v>3.0000000000000013E-2</v>
      </c>
      <c r="U24" s="137">
        <v>3.0000000000000061E-2</v>
      </c>
      <c r="V24" s="137">
        <v>2.9999999999999923E-2</v>
      </c>
      <c r="W24" s="140">
        <v>16.058589461429893</v>
      </c>
      <c r="X24" s="141">
        <v>16.54034714527279</v>
      </c>
      <c r="Y24" s="141">
        <v>17.036557559630975</v>
      </c>
      <c r="Z24" s="140">
        <v>17.547654286419903</v>
      </c>
      <c r="AA24" s="137">
        <v>3.0000000000000013E-2</v>
      </c>
      <c r="AB24" s="137">
        <v>3.0000000000000061E-2</v>
      </c>
      <c r="AC24" s="137">
        <v>2.9999999999999923E-2</v>
      </c>
      <c r="AD24" s="140">
        <v>109.46922039647687</v>
      </c>
      <c r="AE24" s="141">
        <v>110.56391260044164</v>
      </c>
      <c r="AF24" s="141">
        <v>111.66955172644604</v>
      </c>
      <c r="AG24" s="140">
        <v>112.78624724371053</v>
      </c>
      <c r="AH24" s="137">
        <v>1.0000000000000002E-2</v>
      </c>
      <c r="AI24" s="137">
        <v>9.9999999999998979E-3</v>
      </c>
      <c r="AJ24" s="137">
        <v>1.0000000000000255E-2</v>
      </c>
      <c r="AK24" s="161" t="s">
        <v>116</v>
      </c>
      <c r="AL24" s="162" t="s">
        <v>116</v>
      </c>
      <c r="AM24" s="162" t="s">
        <v>116</v>
      </c>
      <c r="AN24" s="161" t="s">
        <v>116</v>
      </c>
      <c r="AO24" s="137">
        <v>0</v>
      </c>
      <c r="AP24" s="137">
        <v>0</v>
      </c>
      <c r="AQ24" s="137">
        <v>0</v>
      </c>
      <c r="AR24" s="140">
        <v>10.022083487141023</v>
      </c>
      <c r="AS24" s="141">
        <v>10.122304322012432</v>
      </c>
      <c r="AT24" s="141">
        <v>10.223527365232556</v>
      </c>
      <c r="AU24" s="140">
        <v>10.325762638884882</v>
      </c>
      <c r="AV24" s="137">
        <v>9.9999999999999308E-3</v>
      </c>
      <c r="AW24" s="137">
        <v>9.9999999999999221E-3</v>
      </c>
      <c r="AX24" s="137">
        <v>1.0000000000000042E-2</v>
      </c>
      <c r="AY24" s="140">
        <v>12.625056203620421</v>
      </c>
      <c r="AZ24" s="141">
        <v>12.752464303410731</v>
      </c>
      <c r="BA24" s="141">
        <v>12.881148115637714</v>
      </c>
      <c r="BB24" s="140">
        <v>13.011120386884432</v>
      </c>
      <c r="BC24" s="137">
        <v>1.009168575057702E-2</v>
      </c>
      <c r="BD24" s="137">
        <v>1.0090897662231901E-2</v>
      </c>
      <c r="BE24" s="137">
        <v>1.0090115421383255E-2</v>
      </c>
      <c r="BF24" s="161" t="s">
        <v>116</v>
      </c>
      <c r="BG24" s="162" t="s">
        <v>116</v>
      </c>
      <c r="BH24" s="162" t="s">
        <v>116</v>
      </c>
      <c r="BI24" s="161" t="s">
        <v>116</v>
      </c>
      <c r="BJ24" s="137">
        <v>0</v>
      </c>
      <c r="BK24" s="137">
        <v>0</v>
      </c>
      <c r="BL24" s="137">
        <v>0</v>
      </c>
    </row>
    <row r="25" spans="1:64" ht="25.5" customHeight="1">
      <c r="A25" s="27" t="s">
        <v>54</v>
      </c>
      <c r="B25" s="140">
        <v>9.8435548220627567</v>
      </c>
      <c r="C25" s="141">
        <v>9.9148069181860077</v>
      </c>
      <c r="D25" s="141">
        <v>10.033343806722289</v>
      </c>
      <c r="E25" s="140">
        <v>10.155620082344914</v>
      </c>
      <c r="F25" s="137">
        <v>7.2384516987248149E-3</v>
      </c>
      <c r="G25" s="137">
        <v>1.1955541798686777E-2</v>
      </c>
      <c r="H25" s="137">
        <v>1.2186991493374329E-2</v>
      </c>
      <c r="I25" s="140">
        <v>12.24233584773795</v>
      </c>
      <c r="J25" s="141">
        <v>12.39322066006731</v>
      </c>
      <c r="K25" s="141">
        <v>12.585959115405126</v>
      </c>
      <c r="L25" s="140">
        <v>12.782559623450593</v>
      </c>
      <c r="M25" s="137">
        <v>1.2324838511699554E-2</v>
      </c>
      <c r="N25" s="137">
        <v>1.5551926381723034E-2</v>
      </c>
      <c r="O25" s="137">
        <v>1.5620621856687066E-2</v>
      </c>
      <c r="P25" s="140">
        <v>9.2988145054060265</v>
      </c>
      <c r="Q25" s="141">
        <v>9.3065973843601544</v>
      </c>
      <c r="R25" s="141">
        <v>9.3954859202024039</v>
      </c>
      <c r="S25" s="140">
        <v>9.4846371938463108</v>
      </c>
      <c r="T25" s="137">
        <v>8.3697539612207232E-4</v>
      </c>
      <c r="U25" s="137">
        <v>9.5511315436969217E-3</v>
      </c>
      <c r="V25" s="137">
        <v>9.488734739329617E-3</v>
      </c>
      <c r="W25" s="140">
        <v>14.972025789262803</v>
      </c>
      <c r="X25" s="141">
        <v>14.923235514714694</v>
      </c>
      <c r="Y25" s="141">
        <v>15.044266856243958</v>
      </c>
      <c r="Z25" s="140">
        <v>15.182491624781097</v>
      </c>
      <c r="AA25" s="137">
        <v>-3.258762390263781E-3</v>
      </c>
      <c r="AB25" s="137">
        <v>8.1102614382734806E-3</v>
      </c>
      <c r="AC25" s="137">
        <v>9.1878700276956521E-3</v>
      </c>
      <c r="AD25" s="140">
        <v>140.28274054442974</v>
      </c>
      <c r="AE25" s="141">
        <v>139.87999758512422</v>
      </c>
      <c r="AF25" s="141">
        <v>140.678832930911</v>
      </c>
      <c r="AG25" s="140">
        <v>141.6587761141482</v>
      </c>
      <c r="AH25" s="137">
        <v>-2.8709373494023834E-3</v>
      </c>
      <c r="AI25" s="137">
        <v>5.7108618785945567E-3</v>
      </c>
      <c r="AJ25" s="137">
        <v>6.9658182600822252E-3</v>
      </c>
      <c r="AK25" s="161" t="s">
        <v>116</v>
      </c>
      <c r="AL25" s="162" t="s">
        <v>116</v>
      </c>
      <c r="AM25" s="162" t="s">
        <v>116</v>
      </c>
      <c r="AN25" s="161" t="s">
        <v>116</v>
      </c>
      <c r="AO25" s="137">
        <v>0</v>
      </c>
      <c r="AP25" s="137">
        <v>0</v>
      </c>
      <c r="AQ25" s="137">
        <v>0</v>
      </c>
      <c r="AR25" s="140">
        <v>52.436551853263786</v>
      </c>
      <c r="AS25" s="141">
        <v>51.915566030051643</v>
      </c>
      <c r="AT25" s="141">
        <v>52.053859517167929</v>
      </c>
      <c r="AU25" s="140">
        <v>52.314124676475714</v>
      </c>
      <c r="AV25" s="137">
        <v>-9.9355469572074053E-3</v>
      </c>
      <c r="AW25" s="137">
        <v>2.6638154544291002E-3</v>
      </c>
      <c r="AX25" s="137">
        <v>4.9999205000725621E-3</v>
      </c>
      <c r="AY25" s="140">
        <v>49.874013879914727</v>
      </c>
      <c r="AZ25" s="141">
        <v>49.548293141092898</v>
      </c>
      <c r="BA25" s="141">
        <v>49.724177826593454</v>
      </c>
      <c r="BB25" s="140">
        <v>49.994865407710975</v>
      </c>
      <c r="BC25" s="137">
        <v>-6.530870757787622E-3</v>
      </c>
      <c r="BD25" s="137">
        <v>3.5497627536776998E-3</v>
      </c>
      <c r="BE25" s="137">
        <v>5.4437819376623644E-3</v>
      </c>
      <c r="BF25" s="161" t="s">
        <v>116</v>
      </c>
      <c r="BG25" s="162" t="s">
        <v>116</v>
      </c>
      <c r="BH25" s="162" t="s">
        <v>116</v>
      </c>
      <c r="BI25" s="161" t="s">
        <v>116</v>
      </c>
      <c r="BJ25" s="137">
        <v>0</v>
      </c>
      <c r="BK25" s="137">
        <v>0</v>
      </c>
      <c r="BL25" s="137">
        <v>0</v>
      </c>
    </row>
    <row r="26" spans="1:64" ht="25.5" customHeight="1" thickBot="1">
      <c r="A26" s="24" t="s">
        <v>55</v>
      </c>
      <c r="B26" s="142">
        <v>39.096771685796632</v>
      </c>
      <c r="C26" s="141">
        <v>39.321892998663856</v>
      </c>
      <c r="D26" s="141">
        <v>39.836427785909969</v>
      </c>
      <c r="E26" s="142">
        <v>40.514146051780976</v>
      </c>
      <c r="F26" s="137">
        <v>5.7580537512514655E-3</v>
      </c>
      <c r="G26" s="137">
        <v>1.3085198804228391E-2</v>
      </c>
      <c r="H26" s="137">
        <v>1.7012526060650311E-2</v>
      </c>
      <c r="I26" s="142">
        <v>73.211432444642398</v>
      </c>
      <c r="J26" s="141">
        <v>73.548188583097883</v>
      </c>
      <c r="K26" s="141">
        <v>74.401368983804602</v>
      </c>
      <c r="L26" s="142">
        <v>75.537537289836408</v>
      </c>
      <c r="M26" s="137">
        <v>4.5997752975277077E-3</v>
      </c>
      <c r="N26" s="137">
        <v>1.1600291144393853E-2</v>
      </c>
      <c r="O26" s="137">
        <v>1.5270798394571508E-2</v>
      </c>
      <c r="P26" s="142">
        <v>36.664908670622239</v>
      </c>
      <c r="Q26" s="141">
        <v>37.129278403302877</v>
      </c>
      <c r="R26" s="141">
        <v>37.878391949704195</v>
      </c>
      <c r="S26" s="142">
        <v>38.784960222579322</v>
      </c>
      <c r="T26" s="137">
        <v>1.2665236312253896E-2</v>
      </c>
      <c r="U26" s="137">
        <v>2.0175817538502987E-2</v>
      </c>
      <c r="V26" s="137">
        <v>2.3933652571072429E-2</v>
      </c>
      <c r="W26" s="142">
        <v>30.689368145946311</v>
      </c>
      <c r="X26" s="141">
        <v>31.006802182785083</v>
      </c>
      <c r="Y26" s="141">
        <v>31.552023687276023</v>
      </c>
      <c r="Z26" s="142">
        <v>32.222820544132304</v>
      </c>
      <c r="AA26" s="137">
        <v>1.0343452994182991E-2</v>
      </c>
      <c r="AB26" s="137">
        <v>1.7583932108730816E-2</v>
      </c>
      <c r="AC26" s="137">
        <v>2.1260026409234516E-2</v>
      </c>
      <c r="AD26" s="142">
        <v>89.833679114742623</v>
      </c>
      <c r="AE26" s="141">
        <v>90.966566537812298</v>
      </c>
      <c r="AF26" s="141">
        <v>92.82171638962366</v>
      </c>
      <c r="AG26" s="142">
        <v>95.083678066323714</v>
      </c>
      <c r="AH26" s="137">
        <v>1.2610943181149943E-2</v>
      </c>
      <c r="AI26" s="137">
        <v>2.0393754787262713E-2</v>
      </c>
      <c r="AJ26" s="137">
        <v>2.4368884402065565E-2</v>
      </c>
      <c r="AK26" s="164" t="s">
        <v>116</v>
      </c>
      <c r="AL26" s="165" t="s">
        <v>116</v>
      </c>
      <c r="AM26" s="165" t="s">
        <v>116</v>
      </c>
      <c r="AN26" s="164" t="s">
        <v>116</v>
      </c>
      <c r="AO26" s="137">
        <v>0</v>
      </c>
      <c r="AP26" s="137">
        <v>0</v>
      </c>
      <c r="AQ26" s="137">
        <v>0</v>
      </c>
      <c r="AR26" s="142">
        <v>2.5196302615920976</v>
      </c>
      <c r="AS26" s="141">
        <v>2.5322284129000585</v>
      </c>
      <c r="AT26" s="141">
        <v>2.563881268061309</v>
      </c>
      <c r="AU26" s="142">
        <v>2.6055443386673054</v>
      </c>
      <c r="AV26" s="137">
        <v>5.0000000000001779E-3</v>
      </c>
      <c r="AW26" s="137">
        <v>1.2499999999999905E-2</v>
      </c>
      <c r="AX26" s="137">
        <v>1.6250000000000046E-2</v>
      </c>
      <c r="AY26" s="142">
        <v>8.5613847802798677</v>
      </c>
      <c r="AZ26" s="141">
        <v>8.6098207024316604</v>
      </c>
      <c r="BA26" s="141">
        <v>8.7233394732669289</v>
      </c>
      <c r="BB26" s="142">
        <v>8.87127562971693</v>
      </c>
      <c r="BC26" s="137">
        <v>5.6574868896628848E-3</v>
      </c>
      <c r="BD26" s="137">
        <v>1.3184800794191633E-2</v>
      </c>
      <c r="BE26" s="137">
        <v>1.6958660946688835E-2</v>
      </c>
      <c r="BF26" s="164" t="s">
        <v>116</v>
      </c>
      <c r="BG26" s="165" t="s">
        <v>116</v>
      </c>
      <c r="BH26" s="165" t="s">
        <v>116</v>
      </c>
      <c r="BI26" s="164" t="s">
        <v>116</v>
      </c>
      <c r="BJ26" s="137">
        <v>0</v>
      </c>
      <c r="BK26" s="137">
        <v>0</v>
      </c>
      <c r="BL26" s="137">
        <v>0</v>
      </c>
    </row>
    <row r="27" spans="1:64" ht="13.5" thickBot="1">
      <c r="A27" s="25" t="s">
        <v>4</v>
      </c>
      <c r="B27" s="143">
        <v>11.101045830065909</v>
      </c>
      <c r="C27" s="144">
        <v>11.211336311907898</v>
      </c>
      <c r="D27" s="144">
        <v>11.375827195843609</v>
      </c>
      <c r="E27" s="143">
        <v>11.550080083477921</v>
      </c>
      <c r="F27" s="138">
        <v>9.9351433666979658E-3</v>
      </c>
      <c r="G27" s="138">
        <v>1.467183566342581E-2</v>
      </c>
      <c r="H27" s="139">
        <v>1.531782125681188E-2</v>
      </c>
      <c r="I27" s="143">
        <v>14.476676071653161</v>
      </c>
      <c r="J27" s="144">
        <v>14.666198088434047</v>
      </c>
      <c r="K27" s="144">
        <v>14.905330286298399</v>
      </c>
      <c r="L27" s="143">
        <v>15.154024440574119</v>
      </c>
      <c r="M27" s="138">
        <v>1.3091542274126728E-2</v>
      </c>
      <c r="N27" s="138">
        <v>1.6304988956404105E-2</v>
      </c>
      <c r="O27" s="139">
        <v>1.6684914020612462E-2</v>
      </c>
      <c r="P27" s="143">
        <v>13.096811248978696</v>
      </c>
      <c r="Q27" s="144">
        <v>13.17035088165701</v>
      </c>
      <c r="R27" s="144">
        <v>13.344327905297638</v>
      </c>
      <c r="S27" s="143">
        <v>13.534975765171959</v>
      </c>
      <c r="T27" s="138">
        <v>5.6150792189242427E-3</v>
      </c>
      <c r="U27" s="138">
        <v>1.3209748563565929E-2</v>
      </c>
      <c r="V27" s="139">
        <v>1.4286808689603242E-2</v>
      </c>
      <c r="W27" s="143">
        <v>15.25682851588944</v>
      </c>
      <c r="X27" s="144">
        <v>15.212176691357076</v>
      </c>
      <c r="Y27" s="144">
        <v>15.337233490408414</v>
      </c>
      <c r="Z27" s="143">
        <v>15.480697266396586</v>
      </c>
      <c r="AA27" s="138">
        <v>-2.9266780108238672E-3</v>
      </c>
      <c r="AB27" s="138">
        <v>8.2208352945564896E-3</v>
      </c>
      <c r="AC27" s="139">
        <v>9.3539539629419691E-3</v>
      </c>
      <c r="AD27" s="143">
        <v>126.50422972419427</v>
      </c>
      <c r="AE27" s="144">
        <v>126.50247484115434</v>
      </c>
      <c r="AF27" s="144">
        <v>127.58754299818675</v>
      </c>
      <c r="AG27" s="143">
        <v>128.92294603108957</v>
      </c>
      <c r="AH27" s="138">
        <v>-1.3872129364862579E-5</v>
      </c>
      <c r="AI27" s="138">
        <v>8.5774460807577085E-3</v>
      </c>
      <c r="AJ27" s="139">
        <v>1.0466562812654808E-2</v>
      </c>
      <c r="AK27" s="166" t="s">
        <v>116</v>
      </c>
      <c r="AL27" s="167" t="s">
        <v>116</v>
      </c>
      <c r="AM27" s="167" t="s">
        <v>116</v>
      </c>
      <c r="AN27" s="166" t="s">
        <v>116</v>
      </c>
      <c r="AO27" s="138">
        <v>0</v>
      </c>
      <c r="AP27" s="138">
        <v>0</v>
      </c>
      <c r="AQ27" s="139">
        <v>0</v>
      </c>
      <c r="AR27" s="143">
        <v>41.581442221730669</v>
      </c>
      <c r="AS27" s="144">
        <v>41.297123298688867</v>
      </c>
      <c r="AT27" s="144">
        <v>41.546875552094399</v>
      </c>
      <c r="AU27" s="143">
        <v>41.902048219540895</v>
      </c>
      <c r="AV27" s="138">
        <v>-6.8376397703015573E-3</v>
      </c>
      <c r="AW27" s="138">
        <v>6.0476913028337112E-3</v>
      </c>
      <c r="AX27" s="139">
        <v>8.5487214796972008E-3</v>
      </c>
      <c r="AY27" s="143">
        <v>43.965862852211067</v>
      </c>
      <c r="AZ27" s="144">
        <v>43.769496969084472</v>
      </c>
      <c r="BA27" s="144">
        <v>44.020174214213419</v>
      </c>
      <c r="BB27" s="143">
        <v>44.361399639340476</v>
      </c>
      <c r="BC27" s="138">
        <v>-4.46632615369496E-3</v>
      </c>
      <c r="BD27" s="138">
        <v>5.7272132989329913E-3</v>
      </c>
      <c r="BE27" s="139">
        <v>7.751569166141112E-3</v>
      </c>
      <c r="BF27" s="166" t="s">
        <v>116</v>
      </c>
      <c r="BG27" s="167" t="s">
        <v>116</v>
      </c>
      <c r="BH27" s="167" t="s">
        <v>116</v>
      </c>
      <c r="BI27" s="166" t="s">
        <v>116</v>
      </c>
      <c r="BJ27" s="138">
        <v>0</v>
      </c>
      <c r="BK27" s="138">
        <v>0</v>
      </c>
      <c r="BL27" s="139">
        <v>0</v>
      </c>
    </row>
    <row r="29" spans="1:64" s="78" customFormat="1"/>
  </sheetData>
  <mergeCells count="52">
    <mergeCell ref="BJ8:BL8"/>
    <mergeCell ref="W8:Z8"/>
    <mergeCell ref="AA8:AC8"/>
    <mergeCell ref="AD8:AG8"/>
    <mergeCell ref="AH8:AJ8"/>
    <mergeCell ref="AK8:AN8"/>
    <mergeCell ref="AO8:AQ8"/>
    <mergeCell ref="AR8:AU8"/>
    <mergeCell ref="AV8:AX8"/>
    <mergeCell ref="AY8:BB8"/>
    <mergeCell ref="BC8:BE8"/>
    <mergeCell ref="BF8:BI8"/>
    <mergeCell ref="B8:E8"/>
    <mergeCell ref="F8:H8"/>
    <mergeCell ref="I8:L8"/>
    <mergeCell ref="M8:O8"/>
    <mergeCell ref="P8:S8"/>
    <mergeCell ref="T8:V8"/>
    <mergeCell ref="AR7:AU7"/>
    <mergeCell ref="AV7:AX7"/>
    <mergeCell ref="AY7:BB7"/>
    <mergeCell ref="BC7:BE7"/>
    <mergeCell ref="T7:V7"/>
    <mergeCell ref="BF7:BI7"/>
    <mergeCell ref="BJ7:BL7"/>
    <mergeCell ref="W7:Z7"/>
    <mergeCell ref="AA7:AC7"/>
    <mergeCell ref="AD7:AG7"/>
    <mergeCell ref="AH7:AJ7"/>
    <mergeCell ref="AK7:AN7"/>
    <mergeCell ref="AO7:AQ7"/>
    <mergeCell ref="B7:E7"/>
    <mergeCell ref="F7:H7"/>
    <mergeCell ref="I7:L7"/>
    <mergeCell ref="M7:O7"/>
    <mergeCell ref="P7:S7"/>
    <mergeCell ref="A4:A5"/>
    <mergeCell ref="BF5:BL5"/>
    <mergeCell ref="A1:BL1"/>
    <mergeCell ref="A2:BL2"/>
    <mergeCell ref="A3:BL3"/>
    <mergeCell ref="B4:AC4"/>
    <mergeCell ref="AD4:AQ4"/>
    <mergeCell ref="AR4:BL4"/>
    <mergeCell ref="B5:H5"/>
    <mergeCell ref="I5:O5"/>
    <mergeCell ref="P5:V5"/>
    <mergeCell ref="W5:AC5"/>
    <mergeCell ref="AD5:AJ5"/>
    <mergeCell ref="AK5:AQ5"/>
    <mergeCell ref="AR5:AX5"/>
    <mergeCell ref="AY5:BE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1"/>
  </sheetPr>
  <dimension ref="A1:S12"/>
  <sheetViews>
    <sheetView zoomScaleNormal="100" workbookViewId="0"/>
  </sheetViews>
  <sheetFormatPr defaultColWidth="12.5703125" defaultRowHeight="12.75"/>
  <cols>
    <col min="1" max="1" width="13.7109375" style="68" customWidth="1"/>
    <col min="2" max="2" width="18.28515625" style="68" customWidth="1"/>
    <col min="3" max="3" width="12.5703125" style="68"/>
    <col min="4" max="4" width="16.7109375" style="68" customWidth="1"/>
    <col min="5" max="5" width="12.5703125" style="68"/>
    <col min="6" max="6" width="15.7109375" style="68" customWidth="1"/>
    <col min="7" max="7" width="12.5703125" style="68"/>
    <col min="8" max="8" width="16.7109375" style="68" customWidth="1"/>
    <col min="9" max="9" width="12.5703125" style="68"/>
    <col min="10" max="10" width="18.28515625" style="68" customWidth="1"/>
    <col min="11" max="13" width="12.5703125" style="68"/>
    <col min="14" max="14" width="16.28515625" style="68" customWidth="1"/>
    <col min="15" max="15" width="12.5703125" style="68"/>
    <col min="16" max="16" width="16.7109375" style="68" customWidth="1"/>
    <col min="17" max="16384" width="12.5703125" style="68"/>
  </cols>
  <sheetData>
    <row r="1" spans="1:19" s="29" customFormat="1" ht="18" customHeight="1">
      <c r="A1" s="73" t="s">
        <v>94</v>
      </c>
      <c r="B1" s="74"/>
      <c r="C1" s="74"/>
      <c r="D1" s="74"/>
      <c r="E1" s="74"/>
      <c r="F1" s="74"/>
      <c r="G1" s="74"/>
      <c r="H1" s="74"/>
      <c r="I1" s="74"/>
      <c r="J1" s="74"/>
      <c r="K1" s="74"/>
      <c r="L1" s="74"/>
      <c r="M1" s="74"/>
      <c r="N1" s="74"/>
      <c r="O1" s="74"/>
      <c r="P1" s="74"/>
      <c r="Q1" s="74"/>
      <c r="R1" s="74"/>
      <c r="S1" s="75"/>
    </row>
    <row r="2" spans="1:19" s="29" customFormat="1" ht="18.75" customHeight="1">
      <c r="A2" s="73" t="s">
        <v>95</v>
      </c>
      <c r="B2" s="74"/>
      <c r="C2" s="74"/>
      <c r="D2" s="74"/>
      <c r="E2" s="74"/>
      <c r="F2" s="74"/>
      <c r="G2" s="74"/>
      <c r="H2" s="74"/>
      <c r="I2" s="74"/>
      <c r="J2" s="74"/>
      <c r="K2" s="74"/>
      <c r="L2" s="74"/>
      <c r="M2" s="74"/>
      <c r="N2" s="74"/>
      <c r="O2" s="74"/>
      <c r="P2" s="74"/>
      <c r="Q2" s="74"/>
      <c r="R2" s="74"/>
      <c r="S2" s="75"/>
    </row>
    <row r="3" spans="1:19" s="29" customFormat="1" ht="18" customHeight="1">
      <c r="A3" s="185" t="s">
        <v>96</v>
      </c>
      <c r="B3" s="73" t="s">
        <v>13</v>
      </c>
      <c r="C3" s="74"/>
      <c r="D3" s="74"/>
      <c r="E3" s="74"/>
      <c r="F3" s="74"/>
      <c r="G3" s="74"/>
      <c r="H3" s="74"/>
      <c r="I3" s="75"/>
      <c r="J3" s="73" t="s">
        <v>97</v>
      </c>
      <c r="K3" s="74"/>
      <c r="L3" s="74"/>
      <c r="M3" s="75"/>
      <c r="N3" s="73" t="s">
        <v>49</v>
      </c>
      <c r="O3" s="74"/>
      <c r="P3" s="74"/>
      <c r="Q3" s="74"/>
      <c r="R3" s="74"/>
      <c r="S3" s="75"/>
    </row>
    <row r="4" spans="1:19" ht="30" customHeight="1">
      <c r="A4" s="186"/>
      <c r="B4" s="76" t="s">
        <v>98</v>
      </c>
      <c r="C4" s="77"/>
      <c r="D4" s="76" t="s">
        <v>99</v>
      </c>
      <c r="E4" s="77"/>
      <c r="F4" s="76" t="s">
        <v>100</v>
      </c>
      <c r="G4" s="77"/>
      <c r="H4" s="76" t="s">
        <v>101</v>
      </c>
      <c r="I4" s="77"/>
      <c r="J4" s="76" t="s">
        <v>102</v>
      </c>
      <c r="K4" s="77"/>
      <c r="L4" s="76" t="s">
        <v>103</v>
      </c>
      <c r="M4" s="77"/>
      <c r="N4" s="76" t="s">
        <v>104</v>
      </c>
      <c r="O4" s="77"/>
      <c r="P4" s="76" t="s">
        <v>105</v>
      </c>
      <c r="Q4" s="77"/>
      <c r="R4" s="76" t="s">
        <v>106</v>
      </c>
      <c r="S4" s="77"/>
    </row>
    <row r="5" spans="1:19" ht="38.25">
      <c r="A5" s="211"/>
      <c r="B5" s="47" t="s">
        <v>122</v>
      </c>
      <c r="C5" s="47" t="s">
        <v>107</v>
      </c>
      <c r="D5" s="47" t="s">
        <v>122</v>
      </c>
      <c r="E5" s="47" t="s">
        <v>107</v>
      </c>
      <c r="F5" s="47" t="s">
        <v>122</v>
      </c>
      <c r="G5" s="47" t="s">
        <v>107</v>
      </c>
      <c r="H5" s="47" t="s">
        <v>122</v>
      </c>
      <c r="I5" s="47" t="s">
        <v>107</v>
      </c>
      <c r="J5" s="47" t="s">
        <v>122</v>
      </c>
      <c r="K5" s="47" t="s">
        <v>107</v>
      </c>
      <c r="L5" s="47" t="s">
        <v>122</v>
      </c>
      <c r="M5" s="47" t="s">
        <v>107</v>
      </c>
      <c r="N5" s="47" t="s">
        <v>122</v>
      </c>
      <c r="O5" s="47" t="s">
        <v>107</v>
      </c>
      <c r="P5" s="47" t="s">
        <v>122</v>
      </c>
      <c r="Q5" s="47" t="s">
        <v>107</v>
      </c>
      <c r="R5" s="47" t="s">
        <v>122</v>
      </c>
      <c r="S5" s="47" t="s">
        <v>107</v>
      </c>
    </row>
    <row r="6" spans="1:19">
      <c r="A6" s="27" t="s">
        <v>123</v>
      </c>
      <c r="B6" s="113">
        <v>-3162322.5420589121</v>
      </c>
      <c r="C6" s="112">
        <v>-0.28930463881344914</v>
      </c>
      <c r="D6" s="113">
        <v>-1778072.3622853106</v>
      </c>
      <c r="E6" s="112">
        <v>-9.5119874298040016E-2</v>
      </c>
      <c r="F6" s="113">
        <v>-29712.320885277157</v>
      </c>
      <c r="G6" s="112">
        <v>-0.28232594261639005</v>
      </c>
      <c r="H6" s="113">
        <v>-24130280.746747434</v>
      </c>
      <c r="I6" s="112">
        <v>-9.6066504583374108</v>
      </c>
      <c r="J6" s="113">
        <v>-89521289.476971671</v>
      </c>
      <c r="K6" s="112">
        <v>-0.71684407283261442</v>
      </c>
      <c r="L6" s="172" t="s">
        <v>142</v>
      </c>
      <c r="M6" s="172" t="s">
        <v>142</v>
      </c>
      <c r="N6" s="113">
        <v>-21503447.440648243</v>
      </c>
      <c r="O6" s="112">
        <v>-5.6004883161434105</v>
      </c>
      <c r="P6" s="113">
        <v>-51117903.917230956</v>
      </c>
      <c r="Q6" s="112">
        <v>-2.1071088811252254</v>
      </c>
      <c r="R6" s="172" t="s">
        <v>142</v>
      </c>
      <c r="S6" s="172" t="s">
        <v>142</v>
      </c>
    </row>
    <row r="7" spans="1:19">
      <c r="A7" s="27" t="s">
        <v>124</v>
      </c>
      <c r="B7" s="113">
        <v>1668173.4718592516</v>
      </c>
      <c r="C7" s="112">
        <v>0.15261261852189256</v>
      </c>
      <c r="D7" s="113">
        <v>1534685.5815879763</v>
      </c>
      <c r="E7" s="112">
        <v>8.2099639308289771E-2</v>
      </c>
      <c r="F7" s="113">
        <v>15719.068955370918</v>
      </c>
      <c r="G7" s="112">
        <v>0.14936231259121083</v>
      </c>
      <c r="H7" s="113">
        <v>608328.16668576561</v>
      </c>
      <c r="I7" s="112">
        <v>0.24218516654014022</v>
      </c>
      <c r="J7" s="113">
        <v>33150810.76892399</v>
      </c>
      <c r="K7" s="112">
        <v>0.26545598648254254</v>
      </c>
      <c r="L7" s="172" t="s">
        <v>142</v>
      </c>
      <c r="M7" s="172" t="s">
        <v>142</v>
      </c>
      <c r="N7" s="113">
        <v>1665942.9244626467</v>
      </c>
      <c r="O7" s="112">
        <v>0.43388828277730201</v>
      </c>
      <c r="P7" s="113">
        <v>8006781.3830516431</v>
      </c>
      <c r="Q7" s="112">
        <v>0.33004405244733159</v>
      </c>
      <c r="R7" s="172" t="s">
        <v>142</v>
      </c>
      <c r="S7" s="172" t="s">
        <v>142</v>
      </c>
    </row>
    <row r="8" spans="1:19">
      <c r="A8" s="27" t="s">
        <v>125</v>
      </c>
      <c r="B8" s="113">
        <v>0</v>
      </c>
      <c r="C8" s="112">
        <v>0</v>
      </c>
      <c r="D8" s="113">
        <v>0</v>
      </c>
      <c r="E8" s="112">
        <v>0</v>
      </c>
      <c r="F8" s="113">
        <v>10770.046371913351</v>
      </c>
      <c r="G8" s="112">
        <v>0.10233678835500722</v>
      </c>
      <c r="H8" s="113">
        <v>112962.56496444848</v>
      </c>
      <c r="I8" s="112">
        <v>4.4972202680939113E-2</v>
      </c>
      <c r="J8" s="113">
        <v>13498909.459494812</v>
      </c>
      <c r="K8" s="112">
        <v>0.10809287145302086</v>
      </c>
      <c r="L8" s="172" t="s">
        <v>142</v>
      </c>
      <c r="M8" s="172" t="s">
        <v>142</v>
      </c>
      <c r="N8" s="113">
        <v>928402.48304033128</v>
      </c>
      <c r="O8" s="112">
        <v>0.24179877544273251</v>
      </c>
      <c r="P8" s="113">
        <v>3703458.1985145132</v>
      </c>
      <c r="Q8" s="112">
        <v>0.15265863939963908</v>
      </c>
      <c r="R8" s="172" t="s">
        <v>142</v>
      </c>
      <c r="S8" s="172" t="s">
        <v>142</v>
      </c>
    </row>
    <row r="9" spans="1:19">
      <c r="A9" s="27" t="s">
        <v>126</v>
      </c>
      <c r="B9" s="113">
        <v>-4167775.655800974</v>
      </c>
      <c r="C9" s="112">
        <v>-0.38128837736202192</v>
      </c>
      <c r="D9" s="113">
        <v>-817435.63505949569</v>
      </c>
      <c r="E9" s="112">
        <v>-4.3729589696598202E-2</v>
      </c>
      <c r="F9" s="113">
        <v>-34137.41862064552</v>
      </c>
      <c r="G9" s="112">
        <v>-0.32437314229935327</v>
      </c>
      <c r="H9" s="113">
        <v>-443357.5044237703</v>
      </c>
      <c r="I9" s="112">
        <v>-0.17650770903915181</v>
      </c>
      <c r="J9" s="113">
        <v>-34440932.15272823</v>
      </c>
      <c r="K9" s="112">
        <v>-0.27578666729174356</v>
      </c>
      <c r="L9" s="172" t="s">
        <v>142</v>
      </c>
      <c r="M9" s="172" t="s">
        <v>142</v>
      </c>
      <c r="N9" s="113">
        <v>-158497.16113333695</v>
      </c>
      <c r="O9" s="112">
        <v>-4.1279962272058532E-2</v>
      </c>
      <c r="P9" s="113">
        <v>-1169452.715946299</v>
      </c>
      <c r="Q9" s="112">
        <v>-4.8205501693034704E-2</v>
      </c>
      <c r="R9" s="172" t="s">
        <v>142</v>
      </c>
      <c r="S9" s="172" t="s">
        <v>142</v>
      </c>
    </row>
    <row r="10" spans="1:19">
      <c r="A10" s="27" t="s">
        <v>3</v>
      </c>
      <c r="B10" s="113">
        <v>-4253352.4942595549</v>
      </c>
      <c r="C10" s="112">
        <v>-0.3891173625498951</v>
      </c>
      <c r="D10" s="113">
        <v>-47348.722079525709</v>
      </c>
      <c r="E10" s="112">
        <v>-2.5329703041943093E-3</v>
      </c>
      <c r="F10" s="113">
        <v>-0.27657738220397154</v>
      </c>
      <c r="G10" s="112">
        <v>-2.628033348138818E-6</v>
      </c>
      <c r="H10" s="113">
        <v>-1591907.8450611669</v>
      </c>
      <c r="I10" s="112">
        <v>-0.63376395782088601</v>
      </c>
      <c r="J10" s="113">
        <v>0</v>
      </c>
      <c r="K10" s="112">
        <v>0</v>
      </c>
      <c r="L10" s="172" t="s">
        <v>142</v>
      </c>
      <c r="M10" s="172" t="s">
        <v>142</v>
      </c>
      <c r="N10" s="113">
        <v>0</v>
      </c>
      <c r="O10" s="112">
        <v>0</v>
      </c>
      <c r="P10" s="113">
        <v>0</v>
      </c>
      <c r="Q10" s="112">
        <v>0</v>
      </c>
      <c r="R10" s="172" t="s">
        <v>142</v>
      </c>
      <c r="S10" s="172" t="s">
        <v>142</v>
      </c>
    </row>
    <row r="11" spans="1:19" s="115" customFormat="1" ht="38.25">
      <c r="A11" s="114" t="s">
        <v>108</v>
      </c>
      <c r="B11" s="113">
        <v>-9915277.2202601898</v>
      </c>
      <c r="C11" s="113">
        <v>-0.90709776020347366</v>
      </c>
      <c r="D11" s="113">
        <v>-1108171.1378363557</v>
      </c>
      <c r="E11" s="113">
        <v>-5.9282794990542752E-2</v>
      </c>
      <c r="F11" s="113">
        <v>-37360.900756020608</v>
      </c>
      <c r="G11" s="113">
        <v>-0.35500261200287342</v>
      </c>
      <c r="H11" s="113">
        <v>-25444255.364582159</v>
      </c>
      <c r="I11" s="113">
        <v>-10.129764755976369</v>
      </c>
      <c r="J11" s="113">
        <v>-77312501.401281089</v>
      </c>
      <c r="K11" s="113">
        <v>-0.61908188218879456</v>
      </c>
      <c r="L11" s="172" t="s">
        <v>142</v>
      </c>
      <c r="M11" s="172" t="s">
        <v>142</v>
      </c>
      <c r="N11" s="113">
        <v>-19067599.194278602</v>
      </c>
      <c r="O11" s="113">
        <v>-4.9660812201954343</v>
      </c>
      <c r="P11" s="113">
        <v>-40577117.051611103</v>
      </c>
      <c r="Q11" s="113">
        <v>-1.6726116909712896</v>
      </c>
      <c r="R11" s="172" t="s">
        <v>142</v>
      </c>
      <c r="S11" s="172" t="s">
        <v>142</v>
      </c>
    </row>
    <row r="12" spans="1:19">
      <c r="A12" s="71" t="s">
        <v>118</v>
      </c>
      <c r="B12" s="71"/>
      <c r="C12" s="71"/>
      <c r="D12" s="71"/>
      <c r="E12" s="71"/>
      <c r="F12" s="71"/>
      <c r="G12" s="71"/>
      <c r="H12" s="71"/>
      <c r="I12" s="71"/>
      <c r="J12" s="71"/>
      <c r="K12" s="71"/>
      <c r="L12" s="71"/>
      <c r="M12" s="71"/>
    </row>
  </sheetData>
  <mergeCells count="1">
    <mergeCell ref="A3: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1"/>
  </sheetPr>
  <dimension ref="A1:S15"/>
  <sheetViews>
    <sheetView zoomScaleNormal="100" workbookViewId="0"/>
  </sheetViews>
  <sheetFormatPr defaultColWidth="12.5703125" defaultRowHeight="12.75"/>
  <cols>
    <col min="1" max="1" width="16.28515625" style="68" customWidth="1"/>
    <col min="2" max="2" width="22.42578125" style="68" customWidth="1"/>
    <col min="3" max="3" width="15.5703125" style="68" customWidth="1"/>
    <col min="4" max="4" width="12.7109375" style="68" customWidth="1"/>
    <col min="5" max="5" width="12.5703125" style="68"/>
    <col min="6" max="6" width="16.140625" style="68" customWidth="1"/>
    <col min="7" max="7" width="12.5703125" style="68"/>
    <col min="8" max="8" width="12.7109375" style="68" customWidth="1"/>
    <col min="9" max="9" width="12.5703125" style="68"/>
    <col min="10" max="10" width="13.28515625" style="68" customWidth="1"/>
    <col min="11" max="11" width="12.5703125" style="68"/>
    <col min="12" max="12" width="13.28515625" style="68" customWidth="1"/>
    <col min="13" max="13" width="12.5703125" style="68"/>
    <col min="14" max="14" width="12.7109375" style="68" customWidth="1"/>
    <col min="15" max="15" width="12.5703125" style="68"/>
    <col min="16" max="16" width="12.7109375" style="68" customWidth="1"/>
    <col min="17" max="17" width="12.5703125" style="68"/>
    <col min="18" max="18" width="12.7109375" style="68" customWidth="1"/>
    <col min="19" max="16384" width="12.5703125" style="68"/>
  </cols>
  <sheetData>
    <row r="1" spans="1:19" ht="20.100000000000001" customHeight="1">
      <c r="A1" s="73" t="s">
        <v>109</v>
      </c>
      <c r="B1" s="74"/>
      <c r="C1" s="74"/>
      <c r="D1" s="74"/>
      <c r="E1" s="74"/>
      <c r="F1" s="74"/>
      <c r="G1" s="74"/>
      <c r="H1" s="74"/>
      <c r="I1" s="74"/>
      <c r="J1" s="74"/>
      <c r="K1" s="74"/>
      <c r="L1" s="74"/>
      <c r="M1" s="74"/>
      <c r="N1" s="74"/>
      <c r="O1" s="74"/>
      <c r="P1" s="74"/>
      <c r="Q1" s="74"/>
      <c r="R1" s="74"/>
      <c r="S1" s="75"/>
    </row>
    <row r="2" spans="1:19" ht="20.100000000000001" customHeight="1">
      <c r="A2" s="73" t="s">
        <v>110</v>
      </c>
      <c r="B2" s="74"/>
      <c r="C2" s="74"/>
      <c r="D2" s="74"/>
      <c r="E2" s="74"/>
      <c r="F2" s="74"/>
      <c r="G2" s="74"/>
      <c r="H2" s="74"/>
      <c r="I2" s="74"/>
      <c r="J2" s="74"/>
      <c r="K2" s="74"/>
      <c r="L2" s="74"/>
      <c r="M2" s="74"/>
      <c r="N2" s="74"/>
      <c r="O2" s="74"/>
      <c r="P2" s="74"/>
      <c r="Q2" s="74"/>
      <c r="R2" s="74"/>
      <c r="S2" s="75"/>
    </row>
    <row r="3" spans="1:19" ht="18" customHeight="1">
      <c r="A3" s="185" t="s">
        <v>96</v>
      </c>
      <c r="B3" s="73" t="s">
        <v>13</v>
      </c>
      <c r="C3" s="74"/>
      <c r="D3" s="74"/>
      <c r="E3" s="74"/>
      <c r="F3" s="74"/>
      <c r="G3" s="74"/>
      <c r="H3" s="74"/>
      <c r="I3" s="75"/>
      <c r="J3" s="73" t="s">
        <v>48</v>
      </c>
      <c r="K3" s="74"/>
      <c r="L3" s="74"/>
      <c r="M3" s="75"/>
      <c r="N3" s="73" t="s">
        <v>49</v>
      </c>
      <c r="O3" s="74"/>
      <c r="P3" s="74"/>
      <c r="Q3" s="74"/>
      <c r="R3" s="74"/>
      <c r="S3" s="75"/>
    </row>
    <row r="4" spans="1:19" ht="31.5" customHeight="1">
      <c r="A4" s="186"/>
      <c r="B4" s="76" t="s">
        <v>98</v>
      </c>
      <c r="C4" s="77"/>
      <c r="D4" s="76" t="s">
        <v>99</v>
      </c>
      <c r="E4" s="77"/>
      <c r="F4" s="76" t="s">
        <v>100</v>
      </c>
      <c r="G4" s="77"/>
      <c r="H4" s="76" t="s">
        <v>111</v>
      </c>
      <c r="I4" s="77"/>
      <c r="J4" s="76" t="s">
        <v>102</v>
      </c>
      <c r="K4" s="77"/>
      <c r="L4" s="76" t="s">
        <v>103</v>
      </c>
      <c r="M4" s="77"/>
      <c r="N4" s="76" t="s">
        <v>112</v>
      </c>
      <c r="O4" s="77"/>
      <c r="P4" s="76" t="s">
        <v>113</v>
      </c>
      <c r="Q4" s="77"/>
      <c r="R4" s="76" t="s">
        <v>114</v>
      </c>
      <c r="S4" s="77"/>
    </row>
    <row r="5" spans="1:19" ht="25.5">
      <c r="A5" s="211"/>
      <c r="B5" s="47" t="s">
        <v>121</v>
      </c>
      <c r="C5" s="47" t="s">
        <v>115</v>
      </c>
      <c r="D5" s="47" t="s">
        <v>121</v>
      </c>
      <c r="E5" s="47" t="s">
        <v>115</v>
      </c>
      <c r="F5" s="47" t="s">
        <v>121</v>
      </c>
      <c r="G5" s="47" t="s">
        <v>115</v>
      </c>
      <c r="H5" s="47" t="s">
        <v>121</v>
      </c>
      <c r="I5" s="47" t="s">
        <v>115</v>
      </c>
      <c r="J5" s="47" t="s">
        <v>121</v>
      </c>
      <c r="K5" s="47" t="s">
        <v>115</v>
      </c>
      <c r="L5" s="47" t="s">
        <v>121</v>
      </c>
      <c r="M5" s="47" t="s">
        <v>115</v>
      </c>
      <c r="N5" s="47" t="s">
        <v>121</v>
      </c>
      <c r="O5" s="47" t="s">
        <v>115</v>
      </c>
      <c r="P5" s="47" t="s">
        <v>121</v>
      </c>
      <c r="Q5" s="47" t="s">
        <v>115</v>
      </c>
      <c r="R5" s="47" t="s">
        <v>121</v>
      </c>
      <c r="S5" s="47" t="s">
        <v>115</v>
      </c>
    </row>
    <row r="6" spans="1:19">
      <c r="A6" s="27" t="s">
        <v>123</v>
      </c>
      <c r="B6" s="27"/>
      <c r="C6" s="27"/>
      <c r="D6" s="27"/>
      <c r="E6" s="27"/>
      <c r="F6" s="27"/>
      <c r="G6" s="27"/>
      <c r="H6" s="27"/>
      <c r="I6" s="27"/>
      <c r="J6" s="70"/>
      <c r="K6" s="70"/>
      <c r="L6" s="70"/>
      <c r="M6" s="70"/>
      <c r="N6" s="70"/>
      <c r="O6" s="70"/>
      <c r="P6" s="70"/>
      <c r="Q6" s="70"/>
      <c r="R6" s="70"/>
      <c r="S6" s="70"/>
    </row>
    <row r="7" spans="1:19">
      <c r="A7" s="27" t="s">
        <v>124</v>
      </c>
      <c r="B7" s="27"/>
      <c r="C7" s="27"/>
      <c r="D7" s="27"/>
      <c r="E7" s="27"/>
      <c r="F7" s="27"/>
      <c r="G7" s="27"/>
      <c r="H7" s="27"/>
      <c r="I7" s="27"/>
      <c r="J7" s="70"/>
      <c r="K7" s="70"/>
      <c r="L7" s="70"/>
      <c r="M7" s="70"/>
      <c r="N7" s="70"/>
      <c r="O7" s="70"/>
      <c r="P7" s="70"/>
      <c r="Q7" s="70"/>
      <c r="R7" s="70"/>
      <c r="S7" s="70"/>
    </row>
    <row r="8" spans="1:19">
      <c r="A8" s="27" t="s">
        <v>125</v>
      </c>
      <c r="B8" s="27"/>
      <c r="C8" s="27"/>
      <c r="D8" s="27"/>
      <c r="E8" s="27"/>
      <c r="F8" s="27"/>
      <c r="G8" s="27"/>
      <c r="H8" s="27"/>
      <c r="I8" s="27"/>
      <c r="J8" s="70"/>
      <c r="K8" s="70"/>
      <c r="L8" s="70"/>
      <c r="M8" s="70"/>
      <c r="N8" s="70"/>
      <c r="O8" s="70"/>
      <c r="P8" s="70"/>
      <c r="Q8" s="70"/>
      <c r="R8" s="70"/>
      <c r="S8" s="70"/>
    </row>
    <row r="9" spans="1:19">
      <c r="A9" s="27" t="s">
        <v>126</v>
      </c>
      <c r="B9" s="27"/>
      <c r="C9" s="27"/>
      <c r="D9" s="27"/>
      <c r="E9" s="27"/>
      <c r="F9" s="27"/>
      <c r="G9" s="27"/>
      <c r="H9" s="27"/>
      <c r="I9" s="27"/>
      <c r="J9" s="70"/>
      <c r="K9" s="70"/>
      <c r="L9" s="70"/>
      <c r="M9" s="70"/>
      <c r="N9" s="70"/>
      <c r="O9" s="70"/>
      <c r="P9" s="70"/>
      <c r="Q9" s="70"/>
      <c r="R9" s="70"/>
      <c r="S9" s="70"/>
    </row>
    <row r="10" spans="1:19">
      <c r="A10" s="27" t="s">
        <v>3</v>
      </c>
      <c r="B10" s="27"/>
      <c r="C10" s="27"/>
      <c r="D10" s="27"/>
      <c r="E10" s="27"/>
      <c r="F10" s="27"/>
      <c r="G10" s="27"/>
      <c r="H10" s="27"/>
      <c r="I10" s="27"/>
      <c r="J10" s="70"/>
      <c r="K10" s="70"/>
      <c r="L10" s="70"/>
      <c r="M10" s="70"/>
      <c r="N10" s="70"/>
      <c r="O10" s="70"/>
      <c r="P10" s="70"/>
      <c r="Q10" s="70"/>
      <c r="R10" s="70"/>
      <c r="S10" s="70"/>
    </row>
    <row r="11" spans="1:19" ht="13.5" thickBot="1"/>
    <row r="12" spans="1:19" ht="16.5" thickBot="1">
      <c r="B12" s="101" t="s">
        <v>132</v>
      </c>
      <c r="C12" s="102">
        <v>60000000</v>
      </c>
      <c r="D12"/>
      <c r="E12"/>
      <c r="F12" s="103" t="s">
        <v>133</v>
      </c>
      <c r="G12" s="104" t="s">
        <v>134</v>
      </c>
    </row>
    <row r="13" spans="1:19" ht="15">
      <c r="B13"/>
      <c r="C13" s="111"/>
      <c r="D13"/>
      <c r="E13" s="105" t="s">
        <v>8</v>
      </c>
      <c r="F13" s="106">
        <v>173462282.2706055</v>
      </c>
      <c r="G13" s="107">
        <v>1.8910380378434253</v>
      </c>
    </row>
    <row r="14" spans="1:19" ht="15.75" thickBot="1">
      <c r="B14"/>
      <c r="C14" s="108"/>
      <c r="D14"/>
      <c r="E14" s="109" t="s">
        <v>135</v>
      </c>
      <c r="F14" s="110">
        <v>330930832.88421345</v>
      </c>
      <c r="G14" s="171">
        <v>4.5155138814035576</v>
      </c>
    </row>
    <row r="15" spans="1:19" ht="15">
      <c r="B15"/>
      <c r="C15"/>
      <c r="D15"/>
      <c r="E15"/>
      <c r="F15"/>
      <c r="G15"/>
    </row>
  </sheetData>
  <mergeCells count="1">
    <mergeCell ref="A3:A5"/>
  </mergeCells>
  <pageMargins left="0.75" right="0.75" top="1" bottom="1" header="0.5" footer="0.5"/>
  <pageSetup orientation="portrait" horizontalDpi="4294967292" verticalDpi="4294967292"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C000"/>
  </sheetPr>
  <dimension ref="A1:P86"/>
  <sheetViews>
    <sheetView workbookViewId="0"/>
  </sheetViews>
  <sheetFormatPr defaultRowHeight="15"/>
  <cols>
    <col min="1" max="1" width="2.7109375" style="7" customWidth="1"/>
    <col min="2" max="2" width="46.5703125" style="7" customWidth="1"/>
    <col min="3" max="5" width="14.28515625" style="7" customWidth="1"/>
    <col min="6" max="6" width="9.28515625" style="7" customWidth="1"/>
    <col min="7" max="8" width="10.28515625" style="7" customWidth="1"/>
    <col min="9" max="9" width="47.5703125" customWidth="1"/>
    <col min="10" max="12" width="15.7109375" customWidth="1"/>
  </cols>
  <sheetData>
    <row r="1" spans="1:14">
      <c r="A1" s="4"/>
    </row>
    <row r="2" spans="1:14" ht="20.25">
      <c r="A2" s="3" t="s">
        <v>129</v>
      </c>
      <c r="H2" s="3" t="s">
        <v>39</v>
      </c>
      <c r="I2" s="7"/>
      <c r="J2" s="7"/>
      <c r="K2" s="7"/>
      <c r="L2" s="7"/>
    </row>
    <row r="3" spans="1:14">
      <c r="A3" s="1"/>
      <c r="H3" s="1"/>
      <c r="I3" s="7"/>
      <c r="J3" s="7"/>
      <c r="K3" s="7"/>
      <c r="L3" s="7"/>
    </row>
    <row r="4" spans="1:14">
      <c r="B4" s="2"/>
      <c r="C4" s="6" t="s">
        <v>6</v>
      </c>
      <c r="D4" s="6" t="s">
        <v>7</v>
      </c>
      <c r="E4" s="6" t="s">
        <v>8</v>
      </c>
      <c r="I4" s="2"/>
      <c r="J4" s="6" t="s">
        <v>6</v>
      </c>
      <c r="K4" s="6" t="s">
        <v>7</v>
      </c>
      <c r="L4" s="6" t="s">
        <v>8</v>
      </c>
    </row>
    <row r="5" spans="1:14">
      <c r="B5" s="9" t="s">
        <v>17</v>
      </c>
      <c r="C5" s="10"/>
      <c r="D5" s="10"/>
      <c r="E5" s="10"/>
      <c r="I5" s="9" t="s">
        <v>17</v>
      </c>
      <c r="J5" s="10"/>
      <c r="K5" s="10"/>
      <c r="L5" s="10"/>
    </row>
    <row r="6" spans="1:14">
      <c r="B6" s="11" t="s">
        <v>18</v>
      </c>
      <c r="C6" s="12">
        <v>0</v>
      </c>
      <c r="D6" s="12">
        <v>0.2</v>
      </c>
      <c r="E6" s="12">
        <v>0.2</v>
      </c>
      <c r="I6" s="11" t="s">
        <v>18</v>
      </c>
      <c r="J6" s="12">
        <v>0</v>
      </c>
      <c r="K6" s="12">
        <v>0.2</v>
      </c>
      <c r="L6" s="12">
        <v>0.2</v>
      </c>
    </row>
    <row r="7" spans="1:14">
      <c r="B7" s="11" t="s">
        <v>19</v>
      </c>
      <c r="C7" s="13" t="e">
        <f>C6*#REF!</f>
        <v>#REF!</v>
      </c>
      <c r="D7" s="13" t="e">
        <f>D6*#REF!</f>
        <v>#REF!</v>
      </c>
      <c r="E7" s="13" t="e">
        <f>E6*#REF!</f>
        <v>#REF!</v>
      </c>
      <c r="I7" s="11" t="s">
        <v>19</v>
      </c>
      <c r="J7" s="13" t="e">
        <f>C6*#REF!</f>
        <v>#REF!</v>
      </c>
      <c r="K7" s="13" t="e">
        <f>D6*#REF!</f>
        <v>#REF!</v>
      </c>
      <c r="L7" s="13" t="e">
        <f>E6*#REF!</f>
        <v>#REF!</v>
      </c>
    </row>
    <row r="8" spans="1:14">
      <c r="A8" s="4"/>
      <c r="B8" s="16" t="s">
        <v>20</v>
      </c>
      <c r="C8" s="8" t="e">
        <f>SUM(C7:C7)</f>
        <v>#REF!</v>
      </c>
      <c r="D8" s="8" t="e">
        <f>SUM(D7:D7)</f>
        <v>#REF!</v>
      </c>
      <c r="E8" s="8" t="e">
        <f>SUM(E7:E7)</f>
        <v>#REF!</v>
      </c>
      <c r="G8"/>
      <c r="H8" s="4"/>
      <c r="I8" s="16" t="s">
        <v>20</v>
      </c>
      <c r="J8" s="8" t="e">
        <f>SUM(J7:J7)</f>
        <v>#REF!</v>
      </c>
      <c r="K8" s="8" t="e">
        <f>SUM(K7:K7)</f>
        <v>#REF!</v>
      </c>
      <c r="L8" s="8" t="e">
        <f>SUM(L7:L7)</f>
        <v>#REF!</v>
      </c>
    </row>
    <row r="9" spans="1:14">
      <c r="A9" s="4"/>
      <c r="C9" s="17"/>
      <c r="D9" s="17"/>
      <c r="E9" s="17"/>
      <c r="G9"/>
      <c r="H9" s="4"/>
      <c r="I9" s="7"/>
      <c r="J9" s="17"/>
      <c r="K9" s="17"/>
      <c r="L9" s="17"/>
    </row>
    <row r="10" spans="1:14">
      <c r="A10" s="4"/>
      <c r="B10" s="1" t="s">
        <v>21</v>
      </c>
      <c r="C10" s="17"/>
      <c r="D10" s="17"/>
      <c r="E10" s="17"/>
      <c r="G10"/>
      <c r="H10" s="4"/>
      <c r="I10" s="1" t="s">
        <v>21</v>
      </c>
      <c r="J10" s="17"/>
      <c r="K10" s="17"/>
      <c r="L10" s="17"/>
    </row>
    <row r="11" spans="1:14">
      <c r="A11" s="4"/>
      <c r="B11" s="14" t="s">
        <v>22</v>
      </c>
      <c r="C11" s="15" t="e">
        <f>-#REF!</f>
        <v>#REF!</v>
      </c>
      <c r="D11" s="15" t="e">
        <f>-#REF!</f>
        <v>#REF!</v>
      </c>
      <c r="E11" s="15" t="e">
        <f>-#REF!</f>
        <v>#REF!</v>
      </c>
      <c r="G11"/>
      <c r="H11" s="4"/>
      <c r="I11" s="14" t="s">
        <v>22</v>
      </c>
      <c r="J11" s="15" t="e">
        <f>-#REF!</f>
        <v>#REF!</v>
      </c>
      <c r="K11" s="15" t="e">
        <f>-#REF!</f>
        <v>#REF!</v>
      </c>
      <c r="L11" s="15" t="e">
        <f>-#REF!</f>
        <v>#REF!</v>
      </c>
    </row>
    <row r="12" spans="1:14">
      <c r="A12" s="4"/>
      <c r="B12" s="16" t="s">
        <v>23</v>
      </c>
      <c r="C12" s="8" t="e">
        <f>SUM(C11:C11)</f>
        <v>#REF!</v>
      </c>
      <c r="D12" s="8" t="e">
        <f>SUM(D11:D11)</f>
        <v>#REF!</v>
      </c>
      <c r="E12" s="8" t="e">
        <f>SUM(E11:E11)</f>
        <v>#REF!</v>
      </c>
      <c r="H12" s="4"/>
      <c r="I12" s="16" t="s">
        <v>23</v>
      </c>
      <c r="J12" s="8" t="e">
        <f>SUM(J11:J11)</f>
        <v>#REF!</v>
      </c>
      <c r="K12" s="8" t="e">
        <f>SUM(K11:K11)</f>
        <v>#REF!</v>
      </c>
      <c r="L12" s="8" t="e">
        <f>SUM(L11:L11)</f>
        <v>#REF!</v>
      </c>
    </row>
    <row r="13" spans="1:14">
      <c r="A13" s="4"/>
      <c r="H13" s="4"/>
      <c r="I13" s="7"/>
      <c r="J13" s="7"/>
      <c r="K13" s="7"/>
      <c r="L13" s="7"/>
    </row>
    <row r="14" spans="1:14" ht="15.75" thickBot="1">
      <c r="A14" s="4"/>
      <c r="B14" s="18" t="s">
        <v>24</v>
      </c>
      <c r="C14" s="19" t="e">
        <f>C8+C12</f>
        <v>#REF!</v>
      </c>
      <c r="D14" s="19" t="e">
        <f>D8+D12</f>
        <v>#REF!</v>
      </c>
      <c r="E14" s="19" t="e">
        <f>E8+E12</f>
        <v>#REF!</v>
      </c>
      <c r="H14" s="4"/>
      <c r="I14" s="18" t="s">
        <v>24</v>
      </c>
      <c r="J14" s="19" t="e">
        <f>J8+J12</f>
        <v>#REF!</v>
      </c>
      <c r="K14" s="19" t="e">
        <f>K8+K12</f>
        <v>#REF!</v>
      </c>
      <c r="L14" s="19" t="e">
        <f>L8+L12</f>
        <v>#REF!</v>
      </c>
      <c r="N14" s="5" t="s">
        <v>40</v>
      </c>
    </row>
    <row r="15" spans="1:14">
      <c r="A15" s="4"/>
      <c r="H15" s="4"/>
      <c r="I15" s="7"/>
      <c r="J15" s="7"/>
      <c r="K15" s="7"/>
      <c r="L15" s="7"/>
      <c r="N15" s="5" t="s">
        <v>25</v>
      </c>
    </row>
    <row r="16" spans="1:14" ht="20.25">
      <c r="A16" s="3" t="s">
        <v>26</v>
      </c>
      <c r="H16" s="3" t="s">
        <v>26</v>
      </c>
      <c r="I16" s="7"/>
      <c r="J16" s="7"/>
      <c r="K16" s="7"/>
      <c r="L16" s="7"/>
    </row>
    <row r="17" spans="1:16">
      <c r="A17" s="1"/>
      <c r="H17" s="1"/>
      <c r="I17" s="7"/>
      <c r="J17" s="7"/>
      <c r="K17" s="7"/>
      <c r="L17" s="7"/>
    </row>
    <row r="18" spans="1:16">
      <c r="B18" s="2"/>
      <c r="C18" s="6" t="s">
        <v>6</v>
      </c>
      <c r="D18" s="6" t="s">
        <v>7</v>
      </c>
      <c r="E18" s="6" t="s">
        <v>8</v>
      </c>
      <c r="I18" s="2"/>
      <c r="J18" s="6" t="s">
        <v>6</v>
      </c>
      <c r="K18" s="6" t="s">
        <v>7</v>
      </c>
      <c r="L18" s="6" t="s">
        <v>8</v>
      </c>
    </row>
    <row r="19" spans="1:16">
      <c r="B19" s="1" t="s">
        <v>27</v>
      </c>
      <c r="I19" s="1" t="s">
        <v>27</v>
      </c>
      <c r="J19" s="7"/>
      <c r="K19" s="7"/>
      <c r="L19" s="7"/>
    </row>
    <row r="20" spans="1:16">
      <c r="B20" s="11" t="s">
        <v>28</v>
      </c>
      <c r="C20" s="20" t="e">
        <f>#REF!</f>
        <v>#REF!</v>
      </c>
      <c r="D20" s="20" t="e">
        <f>#REF!</f>
        <v>#REF!</v>
      </c>
      <c r="E20" s="20" t="e">
        <f>#REF!</f>
        <v>#REF!</v>
      </c>
      <c r="I20" s="11" t="s">
        <v>28</v>
      </c>
      <c r="J20" s="20" t="e">
        <f>#REF!</f>
        <v>#REF!</v>
      </c>
      <c r="K20" s="20" t="e">
        <f>#REF!</f>
        <v>#REF!</v>
      </c>
      <c r="L20" s="20" t="e">
        <f>#REF!</f>
        <v>#REF!</v>
      </c>
    </row>
    <row r="21" spans="1:16">
      <c r="B21" s="11" t="s">
        <v>29</v>
      </c>
      <c r="C21" s="20" t="e">
        <f>#REF!</f>
        <v>#REF!</v>
      </c>
      <c r="D21" s="20" t="e">
        <f>#REF!</f>
        <v>#REF!</v>
      </c>
      <c r="E21" s="20" t="e">
        <f>#REF!</f>
        <v>#REF!</v>
      </c>
      <c r="I21" s="11" t="s">
        <v>29</v>
      </c>
      <c r="J21" s="20" t="e">
        <f>#REF!</f>
        <v>#REF!</v>
      </c>
      <c r="K21" s="20" t="e">
        <f>#REF!</f>
        <v>#REF!</v>
      </c>
      <c r="L21" s="20" t="e">
        <f>#REF!</f>
        <v>#REF!</v>
      </c>
    </row>
    <row r="22" spans="1:16" s="7" customFormat="1">
      <c r="B22" s="11" t="s">
        <v>30</v>
      </c>
      <c r="C22" s="20" t="e">
        <f>C20-C21</f>
        <v>#REF!</v>
      </c>
      <c r="D22" s="20" t="e">
        <f>D20-D21</f>
        <v>#REF!</v>
      </c>
      <c r="E22" s="20" t="e">
        <f>E20-E21</f>
        <v>#REF!</v>
      </c>
      <c r="I22" s="11" t="s">
        <v>30</v>
      </c>
      <c r="J22" s="20" t="e">
        <f>J20-J21</f>
        <v>#REF!</v>
      </c>
      <c r="K22" s="20" t="e">
        <f>K20-K21</f>
        <v>#REF!</v>
      </c>
      <c r="L22" s="20" t="e">
        <f>L20-L21</f>
        <v>#REF!</v>
      </c>
      <c r="M22"/>
      <c r="N22"/>
      <c r="O22"/>
      <c r="P22"/>
    </row>
    <row r="23" spans="1:16" s="7" customFormat="1">
      <c r="B23" s="14" t="s">
        <v>31</v>
      </c>
      <c r="C23" s="21" t="e">
        <f>#REF!</f>
        <v>#REF!</v>
      </c>
      <c r="D23" s="21" t="e">
        <f>#REF!</f>
        <v>#REF!</v>
      </c>
      <c r="E23" s="21" t="e">
        <f>#REF!</f>
        <v>#REF!</v>
      </c>
      <c r="I23" s="14" t="s">
        <v>31</v>
      </c>
      <c r="J23" s="21" t="e">
        <f>#REF!</f>
        <v>#REF!</v>
      </c>
      <c r="K23" s="21" t="e">
        <f>#REF!</f>
        <v>#REF!</v>
      </c>
      <c r="L23" s="21" t="e">
        <f>#REF!</f>
        <v>#REF!</v>
      </c>
      <c r="M23"/>
      <c r="N23"/>
      <c r="O23"/>
      <c r="P23"/>
    </row>
    <row r="24" spans="1:16" s="7" customFormat="1">
      <c r="A24" s="4"/>
      <c r="B24" s="16" t="s">
        <v>32</v>
      </c>
      <c r="C24" s="8" t="e">
        <f>C23*C22</f>
        <v>#REF!</v>
      </c>
      <c r="D24" s="8" t="e">
        <f>D23*D22</f>
        <v>#REF!</v>
      </c>
      <c r="E24" s="8" t="e">
        <f>E23*E22</f>
        <v>#REF!</v>
      </c>
      <c r="H24" s="4"/>
      <c r="I24" s="16" t="s">
        <v>32</v>
      </c>
      <c r="J24" s="8" t="e">
        <f>J23*J22</f>
        <v>#REF!</v>
      </c>
      <c r="K24" s="8" t="e">
        <f>K23*K22</f>
        <v>#REF!</v>
      </c>
      <c r="L24" s="8" t="e">
        <f>L23*L22</f>
        <v>#REF!</v>
      </c>
      <c r="M24"/>
      <c r="N24"/>
      <c r="O24"/>
      <c r="P24"/>
    </row>
    <row r="25" spans="1:16" s="7" customFormat="1">
      <c r="A25" s="4"/>
      <c r="H25" s="4"/>
      <c r="M25"/>
      <c r="N25"/>
      <c r="O25"/>
      <c r="P25"/>
    </row>
    <row r="26" spans="1:16" s="7" customFormat="1">
      <c r="A26" s="4"/>
      <c r="B26" s="1" t="s">
        <v>33</v>
      </c>
      <c r="H26" s="4"/>
      <c r="I26" s="1" t="s">
        <v>33</v>
      </c>
      <c r="M26"/>
      <c r="N26"/>
      <c r="O26"/>
      <c r="P26"/>
    </row>
    <row r="27" spans="1:16" s="7" customFormat="1">
      <c r="A27" s="4"/>
      <c r="B27" s="11" t="s">
        <v>28</v>
      </c>
      <c r="C27" s="20" t="e">
        <f>#REF!</f>
        <v>#REF!</v>
      </c>
      <c r="D27" s="20" t="e">
        <f>#REF!</f>
        <v>#REF!</v>
      </c>
      <c r="E27" s="20" t="e">
        <f>#REF!</f>
        <v>#REF!</v>
      </c>
      <c r="H27" s="4"/>
      <c r="I27" s="11" t="s">
        <v>28</v>
      </c>
      <c r="J27" s="20" t="e">
        <f>#REF!</f>
        <v>#REF!</v>
      </c>
      <c r="K27" s="20" t="e">
        <f>#REF!</f>
        <v>#REF!</v>
      </c>
      <c r="L27" s="20" t="e">
        <f>#REF!</f>
        <v>#REF!</v>
      </c>
      <c r="M27"/>
      <c r="N27"/>
      <c r="O27"/>
      <c r="P27"/>
    </row>
    <row r="28" spans="1:16" s="7" customFormat="1">
      <c r="A28" s="4"/>
      <c r="B28" s="11" t="s">
        <v>29</v>
      </c>
      <c r="C28" s="20" t="e">
        <f>#REF!</f>
        <v>#REF!</v>
      </c>
      <c r="D28" s="20" t="e">
        <f>#REF!</f>
        <v>#REF!</v>
      </c>
      <c r="E28" s="20" t="e">
        <f>#REF!</f>
        <v>#REF!</v>
      </c>
      <c r="H28" s="4"/>
      <c r="I28" s="11" t="s">
        <v>29</v>
      </c>
      <c r="J28" s="20" t="e">
        <f>#REF!</f>
        <v>#REF!</v>
      </c>
      <c r="K28" s="20" t="e">
        <f>#REF!</f>
        <v>#REF!</v>
      </c>
      <c r="L28" s="20" t="e">
        <f>#REF!</f>
        <v>#REF!</v>
      </c>
      <c r="M28"/>
      <c r="N28"/>
      <c r="O28"/>
      <c r="P28"/>
    </row>
    <row r="29" spans="1:16" s="7" customFormat="1">
      <c r="A29" s="4"/>
      <c r="B29" s="11" t="s">
        <v>30</v>
      </c>
      <c r="C29" s="20" t="e">
        <f>C27-C28</f>
        <v>#REF!</v>
      </c>
      <c r="D29" s="20" t="e">
        <f>D27-D28</f>
        <v>#REF!</v>
      </c>
      <c r="E29" s="20" t="e">
        <f>E27-E28</f>
        <v>#REF!</v>
      </c>
      <c r="H29" s="4"/>
      <c r="I29" s="11" t="s">
        <v>30</v>
      </c>
      <c r="J29" s="20" t="e">
        <f>J27-J28</f>
        <v>#REF!</v>
      </c>
      <c r="K29" s="20" t="e">
        <f>K27-K28</f>
        <v>#REF!</v>
      </c>
      <c r="L29" s="20" t="e">
        <f>L27-L28</f>
        <v>#REF!</v>
      </c>
      <c r="M29"/>
      <c r="N29"/>
      <c r="O29"/>
      <c r="P29"/>
    </row>
    <row r="30" spans="1:16" s="7" customFormat="1">
      <c r="A30" s="4"/>
      <c r="B30" s="14" t="s">
        <v>31</v>
      </c>
      <c r="C30" s="21" t="e">
        <f>#REF!</f>
        <v>#REF!</v>
      </c>
      <c r="D30" s="21" t="e">
        <f>#REF!</f>
        <v>#REF!</v>
      </c>
      <c r="E30" s="21" t="e">
        <f>#REF!</f>
        <v>#REF!</v>
      </c>
      <c r="H30" s="4"/>
      <c r="I30" s="14" t="s">
        <v>31</v>
      </c>
      <c r="J30" s="21" t="e">
        <f>#REF!</f>
        <v>#REF!</v>
      </c>
      <c r="K30" s="21" t="e">
        <f>#REF!</f>
        <v>#REF!</v>
      </c>
      <c r="L30" s="21" t="e">
        <f>#REF!</f>
        <v>#REF!</v>
      </c>
      <c r="M30"/>
      <c r="N30"/>
      <c r="O30"/>
      <c r="P30"/>
    </row>
    <row r="31" spans="1:16" s="7" customFormat="1">
      <c r="A31" s="4"/>
      <c r="B31" s="16" t="s">
        <v>34</v>
      </c>
      <c r="C31" s="8" t="e">
        <f>C30*C29</f>
        <v>#REF!</v>
      </c>
      <c r="D31" s="8" t="e">
        <f>D30*D29</f>
        <v>#REF!</v>
      </c>
      <c r="E31" s="8" t="e">
        <f>E30*E29</f>
        <v>#REF!</v>
      </c>
      <c r="H31" s="4"/>
      <c r="I31" s="16" t="s">
        <v>34</v>
      </c>
      <c r="J31" s="8" t="e">
        <f>J30*J29</f>
        <v>#REF!</v>
      </c>
      <c r="K31" s="8" t="e">
        <f>K30*K29</f>
        <v>#REF!</v>
      </c>
      <c r="L31" s="8" t="e">
        <f>L30*L29</f>
        <v>#REF!</v>
      </c>
      <c r="M31"/>
      <c r="N31"/>
      <c r="O31"/>
      <c r="P31"/>
    </row>
    <row r="32" spans="1:16" s="7" customFormat="1">
      <c r="A32" s="4"/>
      <c r="H32" s="4"/>
      <c r="M32"/>
      <c r="N32"/>
      <c r="O32"/>
      <c r="P32"/>
    </row>
    <row r="33" spans="1:16" s="7" customFormat="1">
      <c r="A33" s="4"/>
      <c r="B33" s="1" t="s">
        <v>14</v>
      </c>
      <c r="H33" s="4"/>
      <c r="I33" s="1" t="s">
        <v>14</v>
      </c>
      <c r="M33"/>
      <c r="N33"/>
      <c r="O33"/>
      <c r="P33"/>
    </row>
    <row r="34" spans="1:16" s="7" customFormat="1">
      <c r="A34" s="4"/>
      <c r="B34" s="11" t="s">
        <v>28</v>
      </c>
      <c r="C34" s="20" t="e">
        <f>#REF!</f>
        <v>#REF!</v>
      </c>
      <c r="D34" s="20" t="e">
        <f>#REF!</f>
        <v>#REF!</v>
      </c>
      <c r="E34" s="20" t="e">
        <f>#REF!</f>
        <v>#REF!</v>
      </c>
      <c r="H34" s="4"/>
      <c r="I34" s="11" t="s">
        <v>28</v>
      </c>
      <c r="J34" s="20" t="e">
        <f>#REF!</f>
        <v>#REF!</v>
      </c>
      <c r="K34" s="20" t="e">
        <f>#REF!</f>
        <v>#REF!</v>
      </c>
      <c r="L34" s="20" t="e">
        <f>#REF!</f>
        <v>#REF!</v>
      </c>
      <c r="M34"/>
      <c r="N34"/>
      <c r="O34"/>
      <c r="P34"/>
    </row>
    <row r="35" spans="1:16" s="7" customFormat="1">
      <c r="A35" s="4"/>
      <c r="B35" s="11" t="s">
        <v>29</v>
      </c>
      <c r="C35" s="20" t="e">
        <f>#REF!</f>
        <v>#REF!</v>
      </c>
      <c r="D35" s="20" t="e">
        <f>#REF!</f>
        <v>#REF!</v>
      </c>
      <c r="E35" s="20" t="e">
        <f>#REF!</f>
        <v>#REF!</v>
      </c>
      <c r="H35" s="4"/>
      <c r="I35" s="11" t="s">
        <v>29</v>
      </c>
      <c r="J35" s="20" t="e">
        <f>#REF!</f>
        <v>#REF!</v>
      </c>
      <c r="K35" s="20" t="e">
        <f>#REF!</f>
        <v>#REF!</v>
      </c>
      <c r="L35" s="20" t="e">
        <f>#REF!</f>
        <v>#REF!</v>
      </c>
      <c r="M35"/>
      <c r="N35"/>
      <c r="O35"/>
      <c r="P35"/>
    </row>
    <row r="36" spans="1:16" s="7" customFormat="1">
      <c r="A36" s="4"/>
      <c r="B36" s="11" t="s">
        <v>30</v>
      </c>
      <c r="C36" s="20" t="e">
        <f>C34-C35</f>
        <v>#REF!</v>
      </c>
      <c r="D36" s="20" t="e">
        <f>D34-D35</f>
        <v>#REF!</v>
      </c>
      <c r="E36" s="20" t="e">
        <f>E34-E35</f>
        <v>#REF!</v>
      </c>
      <c r="H36" s="4"/>
      <c r="I36" s="11" t="s">
        <v>30</v>
      </c>
      <c r="J36" s="20" t="e">
        <f>J34-J35</f>
        <v>#REF!</v>
      </c>
      <c r="K36" s="20" t="e">
        <f>K34-K35</f>
        <v>#REF!</v>
      </c>
      <c r="L36" s="20" t="e">
        <f>L34-L35</f>
        <v>#REF!</v>
      </c>
      <c r="M36"/>
      <c r="N36"/>
      <c r="O36"/>
      <c r="P36"/>
    </row>
    <row r="37" spans="1:16" s="7" customFormat="1">
      <c r="A37" s="4"/>
      <c r="B37" s="14" t="s">
        <v>31</v>
      </c>
      <c r="C37" s="21" t="e">
        <f>#REF!</f>
        <v>#REF!</v>
      </c>
      <c r="D37" s="21" t="e">
        <f>#REF!</f>
        <v>#REF!</v>
      </c>
      <c r="E37" s="21" t="e">
        <f>#REF!</f>
        <v>#REF!</v>
      </c>
      <c r="H37" s="4"/>
      <c r="I37" s="14" t="s">
        <v>31</v>
      </c>
      <c r="J37" s="21" t="e">
        <f>#REF!</f>
        <v>#REF!</v>
      </c>
      <c r="K37" s="21" t="e">
        <f>#REF!</f>
        <v>#REF!</v>
      </c>
      <c r="L37" s="21" t="e">
        <f>#REF!</f>
        <v>#REF!</v>
      </c>
      <c r="M37"/>
      <c r="N37"/>
      <c r="O37"/>
      <c r="P37"/>
    </row>
    <row r="38" spans="1:16" s="7" customFormat="1">
      <c r="A38" s="4"/>
      <c r="B38" s="16" t="s">
        <v>34</v>
      </c>
      <c r="C38" s="8" t="e">
        <f>C37*C36</f>
        <v>#REF!</v>
      </c>
      <c r="D38" s="8" t="e">
        <f>D37*D36</f>
        <v>#REF!</v>
      </c>
      <c r="E38" s="8" t="e">
        <f>E37*E36</f>
        <v>#REF!</v>
      </c>
      <c r="H38" s="4"/>
      <c r="I38" s="16" t="s">
        <v>34</v>
      </c>
      <c r="J38" s="8" t="e">
        <f>J37*J36</f>
        <v>#REF!</v>
      </c>
      <c r="K38" s="8" t="e">
        <f>K37*K36</f>
        <v>#REF!</v>
      </c>
      <c r="L38" s="8" t="e">
        <f>L37*L36</f>
        <v>#REF!</v>
      </c>
      <c r="M38"/>
      <c r="N38"/>
      <c r="O38"/>
      <c r="P38"/>
    </row>
    <row r="39" spans="1:16" s="7" customFormat="1">
      <c r="A39" s="4"/>
      <c r="H39" s="4"/>
      <c r="M39"/>
      <c r="N39"/>
      <c r="O39"/>
      <c r="P39"/>
    </row>
    <row r="40" spans="1:16" s="7" customFormat="1">
      <c r="A40" s="4"/>
      <c r="B40" s="1" t="s">
        <v>37</v>
      </c>
      <c r="H40" s="4"/>
      <c r="I40" s="1" t="s">
        <v>37</v>
      </c>
      <c r="M40"/>
      <c r="N40"/>
      <c r="O40"/>
      <c r="P40"/>
    </row>
    <row r="41" spans="1:16" s="7" customFormat="1">
      <c r="A41" s="4"/>
      <c r="B41" s="11" t="s">
        <v>28</v>
      </c>
      <c r="C41" s="20" t="e">
        <f>#REF!</f>
        <v>#REF!</v>
      </c>
      <c r="D41" s="20" t="e">
        <f>#REF!</f>
        <v>#REF!</v>
      </c>
      <c r="E41" s="20" t="e">
        <f>#REF!</f>
        <v>#REF!</v>
      </c>
      <c r="H41" s="4"/>
      <c r="I41" s="11" t="s">
        <v>28</v>
      </c>
      <c r="J41" s="20" t="e">
        <f>#REF!</f>
        <v>#REF!</v>
      </c>
      <c r="K41" s="20" t="e">
        <f>#REF!</f>
        <v>#REF!</v>
      </c>
      <c r="L41" s="20" t="e">
        <f>#REF!</f>
        <v>#REF!</v>
      </c>
      <c r="M41"/>
      <c r="N41"/>
      <c r="O41"/>
      <c r="P41"/>
    </row>
    <row r="42" spans="1:16" s="7" customFormat="1">
      <c r="A42" s="4"/>
      <c r="B42" s="11" t="s">
        <v>29</v>
      </c>
      <c r="C42" s="20" t="e">
        <f>#REF!</f>
        <v>#REF!</v>
      </c>
      <c r="D42" s="20" t="e">
        <f>#REF!</f>
        <v>#REF!</v>
      </c>
      <c r="E42" s="20" t="e">
        <f>#REF!</f>
        <v>#REF!</v>
      </c>
      <c r="H42" s="4"/>
      <c r="I42" s="11" t="s">
        <v>29</v>
      </c>
      <c r="J42" s="20" t="e">
        <f>#REF!</f>
        <v>#REF!</v>
      </c>
      <c r="K42" s="20" t="e">
        <f>#REF!</f>
        <v>#REF!</v>
      </c>
      <c r="L42" s="20" t="e">
        <f>#REF!</f>
        <v>#REF!</v>
      </c>
      <c r="M42"/>
      <c r="N42"/>
      <c r="O42"/>
      <c r="P42"/>
    </row>
    <row r="43" spans="1:16" s="7" customFormat="1">
      <c r="A43" s="4"/>
      <c r="B43" s="11" t="s">
        <v>30</v>
      </c>
      <c r="C43" s="20" t="e">
        <f>C41-C42</f>
        <v>#REF!</v>
      </c>
      <c r="D43" s="20" t="e">
        <f>D41-D42</f>
        <v>#REF!</v>
      </c>
      <c r="E43" s="20" t="e">
        <f>E41-E42</f>
        <v>#REF!</v>
      </c>
      <c r="H43" s="4"/>
      <c r="I43" s="11" t="s">
        <v>30</v>
      </c>
      <c r="J43" s="20" t="e">
        <f>J41-J42</f>
        <v>#REF!</v>
      </c>
      <c r="K43" s="20" t="e">
        <f>K41-K42</f>
        <v>#REF!</v>
      </c>
      <c r="L43" s="20" t="e">
        <f>L41-L42</f>
        <v>#REF!</v>
      </c>
      <c r="M43"/>
      <c r="N43"/>
      <c r="O43"/>
      <c r="P43"/>
    </row>
    <row r="44" spans="1:16" s="7" customFormat="1">
      <c r="A44" s="4"/>
      <c r="B44" s="14" t="s">
        <v>31</v>
      </c>
      <c r="C44" s="21" t="e">
        <f>#REF!</f>
        <v>#REF!</v>
      </c>
      <c r="D44" s="21" t="e">
        <f>#REF!</f>
        <v>#REF!</v>
      </c>
      <c r="E44" s="21" t="e">
        <f>#REF!</f>
        <v>#REF!</v>
      </c>
      <c r="H44" s="4"/>
      <c r="I44" s="14" t="s">
        <v>31</v>
      </c>
      <c r="J44" s="21" t="e">
        <f>#REF!</f>
        <v>#REF!</v>
      </c>
      <c r="K44" s="21" t="e">
        <f>#REF!</f>
        <v>#REF!</v>
      </c>
      <c r="L44" s="21" t="e">
        <f>#REF!</f>
        <v>#REF!</v>
      </c>
      <c r="M44"/>
      <c r="N44"/>
      <c r="O44"/>
      <c r="P44"/>
    </row>
    <row r="45" spans="1:16" s="7" customFormat="1">
      <c r="A45" s="4"/>
      <c r="B45" s="16" t="s">
        <v>34</v>
      </c>
      <c r="C45" s="8" t="e">
        <f>C44*C43</f>
        <v>#REF!</v>
      </c>
      <c r="D45" s="8" t="e">
        <f>D44*D43</f>
        <v>#REF!</v>
      </c>
      <c r="E45" s="8" t="e">
        <f>E44*E43</f>
        <v>#REF!</v>
      </c>
      <c r="H45" s="4"/>
      <c r="I45" s="16" t="s">
        <v>34</v>
      </c>
      <c r="J45" s="8" t="e">
        <f>J44*J43</f>
        <v>#REF!</v>
      </c>
      <c r="K45" s="8" t="e">
        <f>K44*K43</f>
        <v>#REF!</v>
      </c>
      <c r="L45" s="8" t="e">
        <f>L44*L43</f>
        <v>#REF!</v>
      </c>
      <c r="M45"/>
      <c r="N45"/>
      <c r="O45"/>
      <c r="P45"/>
    </row>
    <row r="46" spans="1:16" s="7" customFormat="1">
      <c r="A46" s="4"/>
      <c r="H46" s="4"/>
      <c r="M46"/>
      <c r="N46"/>
      <c r="O46"/>
      <c r="P46"/>
    </row>
    <row r="47" spans="1:16" s="7" customFormat="1">
      <c r="A47" s="4"/>
      <c r="B47" s="7" t="s">
        <v>38</v>
      </c>
      <c r="C47" s="13" t="e">
        <f>C45+C38+C31+C24</f>
        <v>#REF!</v>
      </c>
      <c r="D47" s="13" t="e">
        <f>D45+D38+D31+D24</f>
        <v>#REF!</v>
      </c>
      <c r="E47" s="13" t="e">
        <f>E45+E38+E31+E24</f>
        <v>#REF!</v>
      </c>
      <c r="H47" s="4"/>
      <c r="I47" s="7" t="s">
        <v>38</v>
      </c>
      <c r="J47" s="13" t="e">
        <f>J45+J38+J31+J24</f>
        <v>#REF!</v>
      </c>
      <c r="K47" s="13" t="e">
        <f>K45+K38+K31+K24</f>
        <v>#REF!</v>
      </c>
      <c r="L47" s="13" t="e">
        <f>L45+L38+L31+L24</f>
        <v>#REF!</v>
      </c>
      <c r="M47"/>
      <c r="N47"/>
      <c r="O47"/>
      <c r="P47"/>
    </row>
    <row r="48" spans="1:16" s="7" customFormat="1">
      <c r="A48" s="4"/>
      <c r="B48" s="7" t="s">
        <v>41</v>
      </c>
      <c r="C48" s="13" t="e">
        <f>C8</f>
        <v>#REF!</v>
      </c>
      <c r="D48" s="13" t="e">
        <f>D8</f>
        <v>#REF!</v>
      </c>
      <c r="E48" s="13" t="e">
        <f>E8</f>
        <v>#REF!</v>
      </c>
      <c r="H48" s="4"/>
      <c r="I48" s="23" t="s">
        <v>41</v>
      </c>
      <c r="J48" s="13" t="e">
        <f>J8</f>
        <v>#REF!</v>
      </c>
      <c r="K48" s="13" t="e">
        <f>K8</f>
        <v>#REF!</v>
      </c>
      <c r="L48" s="13" t="e">
        <f>L8</f>
        <v>#REF!</v>
      </c>
      <c r="M48"/>
      <c r="N48"/>
      <c r="O48"/>
      <c r="P48"/>
    </row>
    <row r="49" spans="1:16" s="7" customFormat="1" ht="15.75" thickBot="1">
      <c r="A49" s="4"/>
      <c r="B49" s="18" t="s">
        <v>35</v>
      </c>
      <c r="C49" s="19" t="e">
        <f>C47-C48</f>
        <v>#REF!</v>
      </c>
      <c r="D49" s="19" t="e">
        <f>D47-D48</f>
        <v>#REF!</v>
      </c>
      <c r="E49" s="19" t="e">
        <f>E47-E48</f>
        <v>#REF!</v>
      </c>
      <c r="H49" s="4"/>
      <c r="I49" s="18" t="s">
        <v>35</v>
      </c>
      <c r="J49" s="19" t="e">
        <f>J47-J48</f>
        <v>#REF!</v>
      </c>
      <c r="K49" s="19" t="e">
        <f>K47-K48</f>
        <v>#REF!</v>
      </c>
      <c r="L49" s="19" t="e">
        <f>L47-L48</f>
        <v>#REF!</v>
      </c>
      <c r="M49"/>
      <c r="N49" s="5" t="s">
        <v>36</v>
      </c>
      <c r="O49"/>
      <c r="P49"/>
    </row>
    <row r="50" spans="1:16" s="7" customFormat="1">
      <c r="A50" s="4"/>
      <c r="I50"/>
      <c r="J50"/>
      <c r="K50"/>
      <c r="L50"/>
      <c r="M50"/>
      <c r="N50"/>
      <c r="O50"/>
      <c r="P50"/>
    </row>
    <row r="51" spans="1:16" s="7" customFormat="1">
      <c r="A51" s="4"/>
      <c r="C51" s="13"/>
      <c r="D51" s="13"/>
      <c r="E51" s="13"/>
      <c r="I51"/>
      <c r="J51"/>
      <c r="K51"/>
      <c r="L51"/>
      <c r="M51"/>
      <c r="N51"/>
      <c r="O51"/>
      <c r="P51"/>
    </row>
    <row r="52" spans="1:16" s="7" customFormat="1">
      <c r="A52" s="4"/>
      <c r="C52" s="22"/>
      <c r="D52" s="22"/>
      <c r="E52" s="22"/>
      <c r="I52"/>
      <c r="J52"/>
      <c r="K52"/>
      <c r="L52"/>
      <c r="M52"/>
      <c r="N52"/>
      <c r="O52"/>
      <c r="P52"/>
    </row>
    <row r="53" spans="1:16" s="7" customFormat="1">
      <c r="A53" s="4"/>
      <c r="I53"/>
      <c r="J53"/>
      <c r="K53"/>
      <c r="L53"/>
      <c r="M53"/>
      <c r="N53"/>
      <c r="O53"/>
      <c r="P53"/>
    </row>
    <row r="54" spans="1:16" s="7" customFormat="1">
      <c r="A54" s="4"/>
      <c r="I54"/>
      <c r="J54"/>
      <c r="K54"/>
      <c r="L54"/>
      <c r="M54"/>
      <c r="N54"/>
      <c r="O54"/>
      <c r="P54"/>
    </row>
    <row r="55" spans="1:16" s="7" customFormat="1">
      <c r="A55" s="4"/>
      <c r="I55"/>
      <c r="J55"/>
      <c r="K55"/>
      <c r="L55"/>
      <c r="M55"/>
      <c r="N55"/>
      <c r="O55"/>
      <c r="P55"/>
    </row>
    <row r="56" spans="1:16" s="7" customFormat="1">
      <c r="A56" s="4"/>
      <c r="I56"/>
      <c r="J56"/>
      <c r="K56"/>
      <c r="L56"/>
      <c r="M56"/>
      <c r="N56"/>
      <c r="O56"/>
      <c r="P56"/>
    </row>
    <row r="57" spans="1:16" s="7" customFormat="1">
      <c r="A57" s="4"/>
      <c r="I57"/>
      <c r="J57"/>
      <c r="K57"/>
      <c r="L57"/>
      <c r="M57"/>
      <c r="N57"/>
      <c r="O57"/>
      <c r="P57"/>
    </row>
    <row r="58" spans="1:16" s="7" customFormat="1">
      <c r="A58" s="4"/>
      <c r="I58"/>
      <c r="J58"/>
      <c r="K58"/>
      <c r="L58"/>
      <c r="M58"/>
      <c r="N58"/>
      <c r="O58"/>
      <c r="P58"/>
    </row>
    <row r="59" spans="1:16" s="7" customFormat="1">
      <c r="A59" s="4"/>
      <c r="I59"/>
      <c r="J59"/>
      <c r="K59"/>
      <c r="L59"/>
      <c r="M59"/>
      <c r="N59"/>
      <c r="O59"/>
      <c r="P59"/>
    </row>
    <row r="60" spans="1:16" s="7" customFormat="1">
      <c r="A60" s="4"/>
      <c r="I60"/>
      <c r="J60"/>
      <c r="K60"/>
      <c r="L60"/>
      <c r="M60"/>
      <c r="N60"/>
      <c r="O60"/>
      <c r="P60"/>
    </row>
    <row r="61" spans="1:16" s="7" customFormat="1" ht="20.25">
      <c r="A61" s="3"/>
      <c r="I61"/>
      <c r="J61"/>
      <c r="K61"/>
      <c r="L61"/>
      <c r="M61"/>
      <c r="N61"/>
      <c r="O61"/>
      <c r="P61"/>
    </row>
    <row r="68" spans="1:16" s="7" customFormat="1">
      <c r="A68" s="4"/>
      <c r="I68"/>
      <c r="J68"/>
      <c r="K68"/>
      <c r="L68"/>
      <c r="M68"/>
      <c r="N68"/>
      <c r="O68"/>
      <c r="P68"/>
    </row>
    <row r="69" spans="1:16" s="7" customFormat="1">
      <c r="A69" s="4"/>
      <c r="I69"/>
      <c r="J69"/>
      <c r="K69"/>
      <c r="L69"/>
      <c r="M69"/>
      <c r="N69"/>
      <c r="O69"/>
      <c r="P69"/>
    </row>
    <row r="70" spans="1:16" s="7" customFormat="1">
      <c r="A70" s="4"/>
      <c r="I70"/>
      <c r="J70"/>
      <c r="K70"/>
      <c r="L70"/>
      <c r="M70"/>
      <c r="N70"/>
      <c r="O70"/>
      <c r="P70"/>
    </row>
    <row r="71" spans="1:16" s="7" customFormat="1">
      <c r="A71" s="4"/>
      <c r="I71"/>
      <c r="J71"/>
      <c r="K71"/>
      <c r="L71"/>
      <c r="M71"/>
      <c r="N71"/>
      <c r="O71"/>
      <c r="P71"/>
    </row>
    <row r="72" spans="1:16" s="7" customFormat="1">
      <c r="A72" s="4"/>
      <c r="I72"/>
      <c r="J72"/>
      <c r="K72"/>
      <c r="L72"/>
      <c r="M72"/>
      <c r="N72"/>
      <c r="O72"/>
      <c r="P72"/>
    </row>
    <row r="73" spans="1:16" s="7" customFormat="1">
      <c r="A73" s="4"/>
      <c r="I73"/>
      <c r="J73"/>
      <c r="K73"/>
      <c r="L73"/>
      <c r="M73"/>
      <c r="N73"/>
      <c r="O73"/>
      <c r="P73"/>
    </row>
    <row r="74" spans="1:16" s="7" customFormat="1">
      <c r="A74" s="4"/>
      <c r="I74"/>
      <c r="J74"/>
      <c r="K74"/>
      <c r="L74"/>
      <c r="M74"/>
      <c r="N74"/>
      <c r="O74"/>
      <c r="P74"/>
    </row>
    <row r="75" spans="1:16" s="7" customFormat="1">
      <c r="A75" s="4"/>
      <c r="I75"/>
      <c r="J75"/>
      <c r="K75"/>
      <c r="L75"/>
      <c r="M75"/>
      <c r="N75"/>
      <c r="O75"/>
      <c r="P75"/>
    </row>
    <row r="76" spans="1:16" s="7" customFormat="1">
      <c r="A76" s="4"/>
      <c r="I76"/>
      <c r="J76"/>
      <c r="K76"/>
      <c r="L76"/>
      <c r="M76"/>
      <c r="N76"/>
      <c r="O76"/>
      <c r="P76"/>
    </row>
    <row r="77" spans="1:16" s="7" customFormat="1">
      <c r="A77" s="4"/>
      <c r="I77"/>
      <c r="J77"/>
      <c r="K77"/>
      <c r="L77"/>
      <c r="M77"/>
      <c r="N77"/>
      <c r="O77"/>
      <c r="P77"/>
    </row>
    <row r="78" spans="1:16" s="7" customFormat="1">
      <c r="A78" s="4"/>
      <c r="I78"/>
      <c r="J78"/>
      <c r="K78"/>
      <c r="L78"/>
      <c r="M78"/>
      <c r="N78"/>
      <c r="O78"/>
      <c r="P78"/>
    </row>
    <row r="79" spans="1:16" s="7" customFormat="1">
      <c r="A79" s="4"/>
      <c r="I79"/>
      <c r="J79"/>
      <c r="K79"/>
      <c r="L79"/>
      <c r="M79"/>
      <c r="N79"/>
      <c r="O79"/>
      <c r="P79"/>
    </row>
    <row r="80" spans="1:16" s="7" customFormat="1">
      <c r="A80" s="4"/>
      <c r="I80"/>
      <c r="J80"/>
      <c r="K80"/>
      <c r="L80"/>
      <c r="M80"/>
      <c r="N80"/>
      <c r="O80"/>
      <c r="P80"/>
    </row>
    <row r="81" spans="1:16" s="7" customFormat="1">
      <c r="A81" s="4"/>
      <c r="I81"/>
      <c r="J81"/>
      <c r="K81"/>
      <c r="L81"/>
      <c r="M81"/>
      <c r="N81"/>
      <c r="O81"/>
      <c r="P81"/>
    </row>
    <row r="82" spans="1:16" s="7" customFormat="1">
      <c r="A82" s="4"/>
      <c r="I82"/>
      <c r="J82"/>
      <c r="K82"/>
      <c r="L82"/>
      <c r="M82"/>
      <c r="N82"/>
      <c r="O82"/>
      <c r="P82"/>
    </row>
    <row r="83" spans="1:16" s="7" customFormat="1">
      <c r="A83" s="4"/>
      <c r="I83"/>
      <c r="J83"/>
      <c r="K83"/>
      <c r="L83"/>
      <c r="M83"/>
      <c r="N83"/>
      <c r="O83"/>
      <c r="P83"/>
    </row>
    <row r="84" spans="1:16" s="7" customFormat="1">
      <c r="A84" s="4"/>
      <c r="I84"/>
      <c r="J84"/>
      <c r="K84"/>
      <c r="L84"/>
      <c r="M84"/>
      <c r="N84"/>
      <c r="O84"/>
      <c r="P84"/>
    </row>
    <row r="85" spans="1:16" s="7" customFormat="1">
      <c r="A85" s="4"/>
      <c r="I85"/>
      <c r="J85"/>
      <c r="K85"/>
      <c r="L85"/>
      <c r="M85"/>
      <c r="N85"/>
      <c r="O85"/>
      <c r="P85"/>
    </row>
    <row r="86" spans="1:16" s="7" customFormat="1">
      <c r="A86" s="4"/>
      <c r="I86"/>
      <c r="J86"/>
      <c r="K86"/>
      <c r="L86"/>
      <c r="M86"/>
      <c r="N86"/>
      <c r="O86"/>
      <c r="P86"/>
    </row>
  </sheetData>
  <protectedRanges>
    <protectedRange sqref="C6:E6 J6:L6" name="Range1"/>
  </protectedRanges>
  <pageMargins left="0.7" right="0.7" top="0.75" bottom="0.75" header="0.3" footer="0.3"/>
  <pageSetup scale="97" orientation="portrait" r:id="rId1"/>
  <headerFooter>
    <oddFooter>&amp;L&amp;"Arial,Regular"&amp;F
&amp;A&amp;C&amp;"Arial,Regular"Page &amp;P of &amp;N&amp;R&amp;"Arial,Regular"Milliman
August 2, 2013</oddFooter>
  </headerFooter>
  <rowBreaks count="1" manualBreakCount="1">
    <brk id="1" max="4" man="1"/>
  </rowBreaks>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1"/>
  </sheetPr>
  <dimension ref="A1:XFD26"/>
  <sheetViews>
    <sheetView zoomScaleNormal="100" workbookViewId="0">
      <selection sqref="A1:S1"/>
    </sheetView>
  </sheetViews>
  <sheetFormatPr defaultColWidth="12.5703125" defaultRowHeight="12.75"/>
  <cols>
    <col min="1" max="1" width="16.7109375" style="81" customWidth="1"/>
    <col min="2" max="2" width="14.28515625" style="81" customWidth="1"/>
    <col min="3" max="16384" width="12.5703125" style="81"/>
  </cols>
  <sheetData>
    <row r="1" spans="1:23 16384:16384" ht="18" customHeight="1">
      <c r="A1" s="176" t="s">
        <v>44</v>
      </c>
      <c r="B1" s="177"/>
      <c r="C1" s="177"/>
      <c r="D1" s="177"/>
      <c r="E1" s="177"/>
      <c r="F1" s="177"/>
      <c r="G1" s="177"/>
      <c r="H1" s="177"/>
      <c r="I1" s="177"/>
      <c r="J1" s="177"/>
      <c r="K1" s="177"/>
      <c r="L1" s="177"/>
      <c r="M1" s="177"/>
      <c r="N1" s="177"/>
      <c r="O1" s="177"/>
      <c r="P1" s="177"/>
      <c r="Q1" s="177"/>
      <c r="R1" s="177"/>
      <c r="S1" s="178"/>
    </row>
    <row r="2" spans="1:23 16384:16384" ht="18" customHeight="1">
      <c r="A2" s="179" t="s">
        <v>45</v>
      </c>
      <c r="B2" s="180"/>
      <c r="C2" s="180"/>
      <c r="D2" s="180"/>
      <c r="E2" s="180"/>
      <c r="F2" s="180"/>
      <c r="G2" s="180"/>
      <c r="H2" s="180"/>
      <c r="I2" s="180"/>
      <c r="J2" s="180"/>
      <c r="K2" s="180"/>
      <c r="L2" s="180"/>
      <c r="M2" s="180"/>
      <c r="N2" s="180"/>
      <c r="O2" s="180"/>
      <c r="P2" s="180"/>
      <c r="Q2" s="180"/>
      <c r="R2" s="180"/>
      <c r="S2" s="181"/>
    </row>
    <row r="3" spans="1:23 16384:16384" ht="21" customHeight="1">
      <c r="A3" s="185" t="s">
        <v>46</v>
      </c>
      <c r="B3" s="182" t="s">
        <v>47</v>
      </c>
      <c r="C3" s="182"/>
      <c r="D3" s="182"/>
      <c r="E3" s="182"/>
      <c r="F3" s="182"/>
      <c r="G3" s="182"/>
      <c r="H3" s="182"/>
      <c r="I3" s="182"/>
      <c r="J3" s="182" t="s">
        <v>48</v>
      </c>
      <c r="K3" s="182"/>
      <c r="L3" s="182"/>
      <c r="M3" s="182"/>
      <c r="N3" s="183" t="s">
        <v>49</v>
      </c>
      <c r="O3" s="183"/>
      <c r="P3" s="183"/>
      <c r="Q3" s="183"/>
      <c r="R3" s="183"/>
      <c r="S3" s="183"/>
    </row>
    <row r="4" spans="1:23 16384:16384" ht="43.5" customHeight="1">
      <c r="A4" s="186"/>
      <c r="B4" s="187" t="s">
        <v>98</v>
      </c>
      <c r="C4" s="187"/>
      <c r="D4" s="184" t="s">
        <v>138</v>
      </c>
      <c r="E4" s="184"/>
      <c r="F4" s="188" t="s">
        <v>139</v>
      </c>
      <c r="G4" s="189"/>
      <c r="H4" s="184" t="s">
        <v>140</v>
      </c>
      <c r="I4" s="184"/>
      <c r="J4" s="184" t="s">
        <v>102</v>
      </c>
      <c r="K4" s="184"/>
      <c r="L4" s="184" t="s">
        <v>103</v>
      </c>
      <c r="M4" s="184"/>
      <c r="N4" s="184" t="s">
        <v>131</v>
      </c>
      <c r="O4" s="184"/>
      <c r="P4" s="184" t="s">
        <v>141</v>
      </c>
      <c r="Q4" s="184"/>
      <c r="R4" s="184" t="s">
        <v>106</v>
      </c>
      <c r="S4" s="184"/>
      <c r="U4" s="85"/>
      <c r="V4" s="84"/>
      <c r="W4" s="84"/>
    </row>
    <row r="5" spans="1:23 16384:16384" ht="43.5" customHeight="1">
      <c r="A5" s="117" t="s">
        <v>137</v>
      </c>
      <c r="B5" s="117">
        <v>168349</v>
      </c>
      <c r="C5" s="117">
        <v>252493</v>
      </c>
      <c r="D5" s="117">
        <v>287897</v>
      </c>
      <c r="E5" s="117">
        <v>431794</v>
      </c>
      <c r="F5" s="117">
        <v>1686</v>
      </c>
      <c r="G5" s="117">
        <v>2385</v>
      </c>
      <c r="H5" s="117">
        <v>40233</v>
      </c>
      <c r="I5" s="117">
        <v>56927</v>
      </c>
      <c r="J5" s="117">
        <v>2020162</v>
      </c>
      <c r="K5" s="117">
        <v>2816586</v>
      </c>
      <c r="L5" s="118" t="s">
        <v>116</v>
      </c>
      <c r="M5" s="118" t="s">
        <v>116</v>
      </c>
      <c r="N5" s="117">
        <v>59135</v>
      </c>
      <c r="O5" s="117">
        <v>88691</v>
      </c>
      <c r="P5" s="117">
        <v>373633</v>
      </c>
      <c r="Q5" s="117">
        <v>560382</v>
      </c>
      <c r="R5" s="118" t="s">
        <v>116</v>
      </c>
      <c r="S5" s="118" t="s">
        <v>116</v>
      </c>
      <c r="U5" s="125"/>
      <c r="V5" s="126"/>
      <c r="W5" s="126"/>
      <c r="XFD5" s="118"/>
    </row>
    <row r="6" spans="1:23 16384:16384" ht="38.25">
      <c r="A6" s="120"/>
      <c r="B6" s="28" t="s">
        <v>127</v>
      </c>
      <c r="C6" s="79" t="s">
        <v>128</v>
      </c>
      <c r="D6" s="79" t="s">
        <v>127</v>
      </c>
      <c r="E6" s="79" t="s">
        <v>128</v>
      </c>
      <c r="F6" s="79" t="s">
        <v>127</v>
      </c>
      <c r="G6" s="79" t="s">
        <v>128</v>
      </c>
      <c r="H6" s="79" t="s">
        <v>127</v>
      </c>
      <c r="I6" s="79" t="s">
        <v>128</v>
      </c>
      <c r="J6" s="79" t="s">
        <v>127</v>
      </c>
      <c r="K6" s="79" t="s">
        <v>128</v>
      </c>
      <c r="L6" s="79" t="s">
        <v>127</v>
      </c>
      <c r="M6" s="79" t="s">
        <v>128</v>
      </c>
      <c r="N6" s="79" t="s">
        <v>127</v>
      </c>
      <c r="O6" s="79" t="s">
        <v>128</v>
      </c>
      <c r="P6" s="79" t="s">
        <v>127</v>
      </c>
      <c r="Q6" s="79" t="s">
        <v>128</v>
      </c>
      <c r="R6" s="79" t="s">
        <v>127</v>
      </c>
      <c r="S6" s="79" t="s">
        <v>128</v>
      </c>
    </row>
    <row r="7" spans="1:23 16384:16384" ht="25.5" customHeight="1">
      <c r="A7" s="27" t="s">
        <v>9</v>
      </c>
      <c r="B7" s="31">
        <v>87.108782075175142</v>
      </c>
      <c r="C7" s="31">
        <v>89.72919267147617</v>
      </c>
      <c r="D7" s="31">
        <v>14.194453939531579</v>
      </c>
      <c r="E7" s="31">
        <v>14.177401311692625</v>
      </c>
      <c r="F7" s="31">
        <v>25.833001801785336</v>
      </c>
      <c r="G7" s="31">
        <v>26.133798085984086</v>
      </c>
      <c r="H7" s="31">
        <v>84.56460001886974</v>
      </c>
      <c r="I7" s="31">
        <v>92.252910285292813</v>
      </c>
      <c r="J7" s="31">
        <v>78.199856536184114</v>
      </c>
      <c r="K7" s="31">
        <v>83.069167738326101</v>
      </c>
      <c r="L7" s="155" t="s">
        <v>116</v>
      </c>
      <c r="M7" s="155" t="s">
        <v>116</v>
      </c>
      <c r="N7" s="31">
        <v>314.48980616515212</v>
      </c>
      <c r="O7" s="31">
        <v>323.06295763428852</v>
      </c>
      <c r="P7" s="31">
        <v>157.56345795631796</v>
      </c>
      <c r="Q7" s="31">
        <v>158.68201036733456</v>
      </c>
      <c r="R7" s="155" t="s">
        <v>116</v>
      </c>
      <c r="S7" s="155" t="s">
        <v>116</v>
      </c>
    </row>
    <row r="8" spans="1:23 16384:16384" ht="25.5" customHeight="1">
      <c r="A8" s="27" t="s">
        <v>50</v>
      </c>
      <c r="B8" s="31">
        <v>126.00568797226313</v>
      </c>
      <c r="C8" s="31">
        <v>129.13871634996713</v>
      </c>
      <c r="D8" s="31">
        <v>39.035024386575593</v>
      </c>
      <c r="E8" s="31">
        <v>38.793070498865013</v>
      </c>
      <c r="F8" s="31">
        <v>64.379323656442295</v>
      </c>
      <c r="G8" s="31">
        <v>64.546807902880488</v>
      </c>
      <c r="H8" s="31">
        <v>122.67716656460537</v>
      </c>
      <c r="I8" s="31">
        <v>126.44301736845745</v>
      </c>
      <c r="J8" s="31">
        <v>138.48005613156334</v>
      </c>
      <c r="K8" s="31">
        <v>143.33568530221936</v>
      </c>
      <c r="L8" s="155" t="s">
        <v>116</v>
      </c>
      <c r="M8" s="155" t="s">
        <v>116</v>
      </c>
      <c r="N8" s="31">
        <v>138.64355207219012</v>
      </c>
      <c r="O8" s="31">
        <v>143.550937430136</v>
      </c>
      <c r="P8" s="31">
        <v>76.039303787924865</v>
      </c>
      <c r="Q8" s="31">
        <v>76.802517197906568</v>
      </c>
      <c r="R8" s="155" t="s">
        <v>116</v>
      </c>
      <c r="S8" s="155" t="s">
        <v>116</v>
      </c>
    </row>
    <row r="9" spans="1:23 16384:16384" ht="25.5" customHeight="1">
      <c r="A9" s="27" t="s">
        <v>51</v>
      </c>
      <c r="B9" s="31">
        <v>9.459250337421631</v>
      </c>
      <c r="C9" s="31">
        <v>9.1321243964752288</v>
      </c>
      <c r="D9" s="31">
        <v>2.7497798543228864</v>
      </c>
      <c r="E9" s="31">
        <v>2.5513508454558878</v>
      </c>
      <c r="F9" s="31">
        <v>4.2563605277073275</v>
      </c>
      <c r="G9" s="31">
        <v>4.4863927736750853</v>
      </c>
      <c r="H9" s="31">
        <v>3.3624963303834701</v>
      </c>
      <c r="I9" s="31">
        <v>3.5508054426709146</v>
      </c>
      <c r="J9" s="31">
        <v>4.6899354784275378</v>
      </c>
      <c r="K9" s="31">
        <v>4.9345850044248554</v>
      </c>
      <c r="L9" s="155" t="s">
        <v>116</v>
      </c>
      <c r="M9" s="155" t="s">
        <v>116</v>
      </c>
      <c r="N9" s="31">
        <v>23.393921331179577</v>
      </c>
      <c r="O9" s="31">
        <v>24.825816468018417</v>
      </c>
      <c r="P9" s="31">
        <v>8.6082871874064359</v>
      </c>
      <c r="Q9" s="31">
        <v>9.1854829632564545</v>
      </c>
      <c r="R9" s="155" t="s">
        <v>116</v>
      </c>
      <c r="S9" s="155" t="s">
        <v>116</v>
      </c>
    </row>
    <row r="10" spans="1:23 16384:16384" ht="25.5" customHeight="1">
      <c r="A10" s="27" t="s">
        <v>10</v>
      </c>
      <c r="B10" s="31">
        <v>15.616288914611845</v>
      </c>
      <c r="C10" s="31">
        <v>15.611604496410507</v>
      </c>
      <c r="D10" s="31">
        <v>9.6860124122995686</v>
      </c>
      <c r="E10" s="31">
        <v>9.6831068991465639</v>
      </c>
      <c r="F10" s="31">
        <v>9.7915778559049951</v>
      </c>
      <c r="G10" s="31">
        <v>9.7886406762857661</v>
      </c>
      <c r="H10" s="31">
        <v>6.1194480477746405</v>
      </c>
      <c r="I10" s="31">
        <v>6.1176123969376297</v>
      </c>
      <c r="J10" s="31">
        <v>16.04035842652705</v>
      </c>
      <c r="K10" s="31">
        <v>16.516581609393825</v>
      </c>
      <c r="L10" s="155" t="s">
        <v>116</v>
      </c>
      <c r="M10" s="155" t="s">
        <v>116</v>
      </c>
      <c r="N10" s="31">
        <v>11.042766741673219</v>
      </c>
      <c r="O10" s="31">
        <v>10.714785526678781</v>
      </c>
      <c r="P10" s="31">
        <v>17.08066555935552</v>
      </c>
      <c r="Q10" s="31">
        <v>18.274096522146689</v>
      </c>
      <c r="R10" s="155" t="s">
        <v>116</v>
      </c>
      <c r="S10" s="155" t="s">
        <v>116</v>
      </c>
    </row>
    <row r="11" spans="1:23 16384:16384" ht="25.5" customHeight="1">
      <c r="A11" s="27" t="s">
        <v>11</v>
      </c>
      <c r="B11" s="31">
        <v>38.058291286565172</v>
      </c>
      <c r="C11" s="31">
        <v>37.645731737483132</v>
      </c>
      <c r="D11" s="31">
        <v>17.749821886448242</v>
      </c>
      <c r="E11" s="31">
        <v>17.548432799023207</v>
      </c>
      <c r="F11" s="31">
        <v>1.7472805069908937</v>
      </c>
      <c r="G11" s="31">
        <v>1.6226224876357067</v>
      </c>
      <c r="H11" s="31">
        <v>12.534244474095669</v>
      </c>
      <c r="I11" s="31">
        <v>12.530484576768242</v>
      </c>
      <c r="J11" s="31">
        <v>22.531262346994886</v>
      </c>
      <c r="K11" s="31">
        <v>22.240963043042928</v>
      </c>
      <c r="L11" s="155" t="s">
        <v>116</v>
      </c>
      <c r="M11" s="155" t="s">
        <v>116</v>
      </c>
      <c r="N11" s="31">
        <v>22.233458158726613</v>
      </c>
      <c r="O11" s="31">
        <v>22.825812492589481</v>
      </c>
      <c r="P11" s="31">
        <v>14.536687090238757</v>
      </c>
      <c r="Q11" s="31">
        <v>13.667759836542366</v>
      </c>
      <c r="R11" s="155" t="s">
        <v>116</v>
      </c>
      <c r="S11" s="155" t="s">
        <v>116</v>
      </c>
    </row>
    <row r="12" spans="1:23 16384:16384" ht="25.5" customHeight="1">
      <c r="A12" s="27" t="s">
        <v>12</v>
      </c>
      <c r="B12" s="31">
        <v>5.2790327566585029</v>
      </c>
      <c r="C12" s="31">
        <v>5.2774492051972093</v>
      </c>
      <c r="D12" s="31">
        <v>0.58336725654259092</v>
      </c>
      <c r="E12" s="31">
        <v>0.58319226386606249</v>
      </c>
      <c r="F12" s="31">
        <v>4.3900894541637001</v>
      </c>
      <c r="G12" s="31">
        <v>4.6601684185357133</v>
      </c>
      <c r="H12" s="31">
        <v>2.0173287540368414</v>
      </c>
      <c r="I12" s="31">
        <v>2.0167236159284756</v>
      </c>
      <c r="J12" s="31">
        <v>7.890817002622045</v>
      </c>
      <c r="K12" s="31">
        <v>8.1250879514677656</v>
      </c>
      <c r="L12" s="155" t="s">
        <v>116</v>
      </c>
      <c r="M12" s="155" t="s">
        <v>116</v>
      </c>
      <c r="N12" s="31">
        <v>9.9470511096398049</v>
      </c>
      <c r="O12" s="31">
        <v>10.248456705313</v>
      </c>
      <c r="P12" s="31">
        <v>9.5118153280966187</v>
      </c>
      <c r="Q12" s="31">
        <v>9.9569308911073247</v>
      </c>
      <c r="R12" s="155" t="s">
        <v>116</v>
      </c>
      <c r="S12" s="155" t="s">
        <v>116</v>
      </c>
    </row>
    <row r="13" spans="1:23 16384:16384" ht="25.5" customHeight="1">
      <c r="A13" s="27" t="s">
        <v>0</v>
      </c>
      <c r="B13" s="31">
        <v>7.0012708721643104</v>
      </c>
      <c r="C13" s="31">
        <v>6.9991707009337851</v>
      </c>
      <c r="D13" s="31">
        <v>1.17194025515946</v>
      </c>
      <c r="E13" s="31">
        <v>1.1715887082399479</v>
      </c>
      <c r="F13" s="31">
        <v>3.421119394877929</v>
      </c>
      <c r="G13" s="31">
        <v>3.4200931616896262</v>
      </c>
      <c r="H13" s="31">
        <v>1.4502824563005532</v>
      </c>
      <c r="I13" s="31">
        <v>1.4498474150706864</v>
      </c>
      <c r="J13" s="31">
        <v>6.9395926827106038</v>
      </c>
      <c r="K13" s="31">
        <v>7.3309524063249958</v>
      </c>
      <c r="L13" s="155" t="s">
        <v>116</v>
      </c>
      <c r="M13" s="155" t="s">
        <v>116</v>
      </c>
      <c r="N13" s="31">
        <v>8.7642446106694987</v>
      </c>
      <c r="O13" s="31">
        <v>9.029809986617396</v>
      </c>
      <c r="P13" s="31">
        <v>6.4135954083123528</v>
      </c>
      <c r="Q13" s="31">
        <v>6.303216049858305</v>
      </c>
      <c r="R13" s="155" t="s">
        <v>116</v>
      </c>
      <c r="S13" s="155" t="s">
        <v>116</v>
      </c>
    </row>
    <row r="14" spans="1:23 16384:16384" ht="25.5" customHeight="1">
      <c r="A14" s="27" t="s">
        <v>15</v>
      </c>
      <c r="B14" s="31">
        <v>33.247037523129762</v>
      </c>
      <c r="C14" s="31">
        <v>34.234110854606683</v>
      </c>
      <c r="D14" s="31">
        <v>3.3023480685619724</v>
      </c>
      <c r="E14" s="31">
        <v>3.4003916824467919</v>
      </c>
      <c r="F14" s="31">
        <v>10.174061422331802</v>
      </c>
      <c r="G14" s="31">
        <v>11.123949070493518</v>
      </c>
      <c r="H14" s="31">
        <v>50.203595168334992</v>
      </c>
      <c r="I14" s="31">
        <v>54.890786739543643</v>
      </c>
      <c r="J14" s="31">
        <v>4.1629638123677939</v>
      </c>
      <c r="K14" s="31">
        <v>4.4190699730511742</v>
      </c>
      <c r="L14" s="155" t="s">
        <v>116</v>
      </c>
      <c r="M14" s="155" t="s">
        <v>116</v>
      </c>
      <c r="N14" s="31">
        <v>28.922473622511983</v>
      </c>
      <c r="O14" s="31">
        <v>28.913797748070522</v>
      </c>
      <c r="P14" s="31">
        <v>14.342381768259013</v>
      </c>
      <c r="Q14" s="31">
        <v>15.493101869671911</v>
      </c>
      <c r="R14" s="155" t="s">
        <v>116</v>
      </c>
      <c r="S14" s="155" t="s">
        <v>116</v>
      </c>
    </row>
    <row r="15" spans="1:23 16384:16384" ht="25.5" customHeight="1">
      <c r="A15" s="27" t="s">
        <v>1</v>
      </c>
      <c r="B15" s="31">
        <v>0.16661476344181683</v>
      </c>
      <c r="C15" s="31">
        <v>0.17166335738886737</v>
      </c>
      <c r="D15" s="31">
        <v>4.1957309122946191E-3</v>
      </c>
      <c r="E15" s="31">
        <v>4.4525432099743485E-3</v>
      </c>
      <c r="F15" s="31">
        <v>0.31142683635164625</v>
      </c>
      <c r="G15" s="31">
        <v>0.33048865015105788</v>
      </c>
      <c r="H15" s="31">
        <v>0.39770945000292512</v>
      </c>
      <c r="I15" s="31">
        <v>0.42205245001870417</v>
      </c>
      <c r="J15" s="31">
        <v>5.8693704592548093E-2</v>
      </c>
      <c r="K15" s="31">
        <v>5.8676098241922783E-2</v>
      </c>
      <c r="L15" s="155" t="s">
        <v>116</v>
      </c>
      <c r="M15" s="155" t="s">
        <v>116</v>
      </c>
      <c r="N15" s="31">
        <v>0.21078803498247156</v>
      </c>
      <c r="O15" s="31">
        <v>0.21053519050525901</v>
      </c>
      <c r="P15" s="31">
        <v>1.0789226712665114</v>
      </c>
      <c r="Q15" s="31">
        <v>1.1886958961062009</v>
      </c>
      <c r="R15" s="155" t="s">
        <v>116</v>
      </c>
      <c r="S15" s="155" t="s">
        <v>116</v>
      </c>
    </row>
    <row r="16" spans="1:23 16384:16384" ht="25.5" customHeight="1">
      <c r="A16" s="27" t="s">
        <v>52</v>
      </c>
      <c r="B16" s="31">
        <v>4.8664753003320733</v>
      </c>
      <c r="C16" s="31">
        <v>5.1597870877984819</v>
      </c>
      <c r="D16" s="31">
        <v>3.468113425285607</v>
      </c>
      <c r="E16" s="31">
        <v>3.6771432641583854</v>
      </c>
      <c r="F16" s="31">
        <v>0.26167428415025445</v>
      </c>
      <c r="G16" s="31">
        <v>0.26912308092500775</v>
      </c>
      <c r="H16" s="31">
        <v>0.26602507250051849</v>
      </c>
      <c r="I16" s="31">
        <v>0.28205891315736592</v>
      </c>
      <c r="J16" s="31">
        <v>4.0022490146480205</v>
      </c>
      <c r="K16" s="31">
        <v>4.0010484600070946</v>
      </c>
      <c r="L16" s="155" t="s">
        <v>116</v>
      </c>
      <c r="M16" s="155" t="s">
        <v>116</v>
      </c>
      <c r="N16" s="31">
        <v>3.5251806383074915</v>
      </c>
      <c r="O16" s="31">
        <v>3.6319971368288475</v>
      </c>
      <c r="P16" s="31">
        <v>4.5878821340900968</v>
      </c>
      <c r="Q16" s="31">
        <v>4.6816871526369974</v>
      </c>
      <c r="R16" s="155" t="s">
        <v>116</v>
      </c>
      <c r="S16" s="155" t="s">
        <v>116</v>
      </c>
    </row>
    <row r="17" spans="1:19" ht="25.5" customHeight="1">
      <c r="A17" s="27" t="s">
        <v>2</v>
      </c>
      <c r="B17" s="31">
        <v>37.611941701132778</v>
      </c>
      <c r="C17" s="31">
        <v>37.600659246943074</v>
      </c>
      <c r="D17" s="31">
        <v>0</v>
      </c>
      <c r="E17" s="31">
        <v>0</v>
      </c>
      <c r="F17" s="31">
        <v>0</v>
      </c>
      <c r="G17" s="31">
        <v>0</v>
      </c>
      <c r="H17" s="31">
        <v>737.75362328806114</v>
      </c>
      <c r="I17" s="31">
        <v>783.14033729917605</v>
      </c>
      <c r="J17" s="31">
        <v>0.75977492778466937</v>
      </c>
      <c r="K17" s="31">
        <v>0.8308622214762641</v>
      </c>
      <c r="L17" s="155" t="s">
        <v>116</v>
      </c>
      <c r="M17" s="155" t="s">
        <v>116</v>
      </c>
      <c r="N17" s="31">
        <v>91.210491009751067</v>
      </c>
      <c r="O17" s="31">
        <v>105.76865532697018</v>
      </c>
      <c r="P17" s="31">
        <v>43.266907733115161</v>
      </c>
      <c r="Q17" s="31">
        <v>50.682375697553361</v>
      </c>
      <c r="R17" s="155" t="s">
        <v>116</v>
      </c>
      <c r="S17" s="155" t="s">
        <v>116</v>
      </c>
    </row>
    <row r="18" spans="1:19" ht="25.5" customHeight="1">
      <c r="A18" s="27" t="s">
        <v>53</v>
      </c>
      <c r="B18" s="31">
        <v>60.587502156960419</v>
      </c>
      <c r="C18" s="31">
        <v>64.239226959626194</v>
      </c>
      <c r="D18" s="31">
        <v>3.5953288372113561</v>
      </c>
      <c r="E18" s="31">
        <v>3.6976731464114914</v>
      </c>
      <c r="F18" s="31">
        <v>1.9063942899087694</v>
      </c>
      <c r="G18" s="31">
        <v>2.2106750915868689</v>
      </c>
      <c r="H18" s="31">
        <v>34.420603573442541</v>
      </c>
      <c r="I18" s="31">
        <v>36.495199279108654</v>
      </c>
      <c r="J18" s="31">
        <v>2.3201722499466388</v>
      </c>
      <c r="K18" s="31">
        <v>2.5726735053502292</v>
      </c>
      <c r="L18" s="155" t="s">
        <v>116</v>
      </c>
      <c r="M18" s="155" t="s">
        <v>116</v>
      </c>
      <c r="N18" s="31">
        <v>29.140083503889624</v>
      </c>
      <c r="O18" s="31">
        <v>29.969582515321644</v>
      </c>
      <c r="P18" s="31">
        <v>18.06025179322743</v>
      </c>
      <c r="Q18" s="31">
        <v>18.574353305897969</v>
      </c>
      <c r="R18" s="155" t="s">
        <v>116</v>
      </c>
      <c r="S18" s="155" t="s">
        <v>116</v>
      </c>
    </row>
    <row r="19" spans="1:19" ht="25.5" customHeight="1">
      <c r="A19" s="27" t="s">
        <v>42</v>
      </c>
      <c r="B19" s="31">
        <v>21.109523332108999</v>
      </c>
      <c r="C19" s="31">
        <v>21.736245262049938</v>
      </c>
      <c r="D19" s="31">
        <v>2.4522234601136229E-3</v>
      </c>
      <c r="E19" s="31">
        <v>2.4492819688718046E-3</v>
      </c>
      <c r="F19" s="31">
        <v>0</v>
      </c>
      <c r="G19" s="31">
        <v>0</v>
      </c>
      <c r="H19" s="31">
        <v>10.861950398087727</v>
      </c>
      <c r="I19" s="31">
        <v>11.184431508121023</v>
      </c>
      <c r="J19" s="31">
        <v>0</v>
      </c>
      <c r="K19" s="31">
        <v>0</v>
      </c>
      <c r="L19" s="155" t="s">
        <v>116</v>
      </c>
      <c r="M19" s="155" t="s">
        <v>116</v>
      </c>
      <c r="N19" s="31">
        <v>0</v>
      </c>
      <c r="O19" s="31">
        <v>0</v>
      </c>
      <c r="P19" s="31">
        <v>0</v>
      </c>
      <c r="Q19" s="31">
        <v>0</v>
      </c>
      <c r="R19" s="155" t="s">
        <v>116</v>
      </c>
      <c r="S19" s="155" t="s">
        <v>116</v>
      </c>
    </row>
    <row r="20" spans="1:19" ht="25.5" customHeight="1">
      <c r="A20" s="27" t="s">
        <v>43</v>
      </c>
      <c r="B20" s="31">
        <v>235.67888721562053</v>
      </c>
      <c r="C20" s="31">
        <v>228.67898858642934</v>
      </c>
      <c r="D20" s="31">
        <v>1.6081021120212304</v>
      </c>
      <c r="E20" s="31">
        <v>1.5135328430174859</v>
      </c>
      <c r="F20" s="31">
        <v>1.6577956514668005E-3</v>
      </c>
      <c r="G20" s="31">
        <v>1.5603040047953408E-3</v>
      </c>
      <c r="H20" s="31">
        <v>348.82201056255991</v>
      </c>
      <c r="I20" s="31">
        <v>359.39166630461602</v>
      </c>
      <c r="J20" s="31">
        <v>0</v>
      </c>
      <c r="K20" s="31">
        <v>0</v>
      </c>
      <c r="L20" s="155" t="s">
        <v>116</v>
      </c>
      <c r="M20" s="155" t="s">
        <v>116</v>
      </c>
      <c r="N20" s="31">
        <v>0</v>
      </c>
      <c r="O20" s="31">
        <v>0</v>
      </c>
      <c r="P20" s="31">
        <v>0</v>
      </c>
      <c r="Q20" s="31">
        <v>0</v>
      </c>
      <c r="R20" s="155" t="s">
        <v>116</v>
      </c>
      <c r="S20" s="155" t="s">
        <v>116</v>
      </c>
    </row>
    <row r="21" spans="1:19" ht="25.5" customHeight="1">
      <c r="A21" s="27" t="s">
        <v>3</v>
      </c>
      <c r="B21" s="31">
        <v>6.1331176778798522</v>
      </c>
      <c r="C21" s="31">
        <v>6.5027724275336753</v>
      </c>
      <c r="D21" s="31">
        <v>4.0929911517783504</v>
      </c>
      <c r="E21" s="31">
        <v>4.3396835681007726</v>
      </c>
      <c r="F21" s="31">
        <v>0.42153136577425909</v>
      </c>
      <c r="G21" s="31">
        <v>0.43353063994074059</v>
      </c>
      <c r="H21" s="31">
        <v>4.8838806635224712</v>
      </c>
      <c r="I21" s="31">
        <v>5.1782415055661284</v>
      </c>
      <c r="J21" s="31">
        <v>1.9761905343513564</v>
      </c>
      <c r="K21" s="31">
        <v>1.9755977364747912</v>
      </c>
      <c r="L21" s="155" t="s">
        <v>116</v>
      </c>
      <c r="M21" s="155" t="s">
        <v>116</v>
      </c>
      <c r="N21" s="31">
        <v>2.0218073929992637</v>
      </c>
      <c r="O21" s="31">
        <v>2.2105707383194142</v>
      </c>
      <c r="P21" s="31">
        <v>3.2109273836830026</v>
      </c>
      <c r="Q21" s="31">
        <v>3.6094091418451564</v>
      </c>
      <c r="R21" s="155" t="s">
        <v>116</v>
      </c>
      <c r="S21" s="155" t="s">
        <v>116</v>
      </c>
    </row>
    <row r="22" spans="1:19" ht="25.5" customHeight="1">
      <c r="A22" s="27" t="s">
        <v>54</v>
      </c>
      <c r="B22" s="31">
        <v>678.47045354804447</v>
      </c>
      <c r="C22" s="31">
        <v>682.72531894384417</v>
      </c>
      <c r="D22" s="31">
        <v>98.494151685787955</v>
      </c>
      <c r="E22" s="31">
        <v>98.592118810147213</v>
      </c>
      <c r="F22" s="31">
        <v>122.63913866433336</v>
      </c>
      <c r="G22" s="31">
        <v>124.54145757011338</v>
      </c>
      <c r="H22" s="31">
        <v>1416.9724684921948</v>
      </c>
      <c r="I22" s="31">
        <v>1491.7953696577626</v>
      </c>
      <c r="J22" s="31">
        <v>283.36198737029321</v>
      </c>
      <c r="K22" s="31">
        <v>294.47636604537644</v>
      </c>
      <c r="L22" s="155" t="s">
        <v>116</v>
      </c>
      <c r="M22" s="155" t="s">
        <v>116</v>
      </c>
      <c r="N22" s="31">
        <v>660.15170306049322</v>
      </c>
      <c r="O22" s="31">
        <v>690.13789843163909</v>
      </c>
      <c r="P22" s="31">
        <v>365.69279861388725</v>
      </c>
      <c r="Q22" s="31">
        <v>377.9161539286074</v>
      </c>
      <c r="R22" s="155" t="s">
        <v>116</v>
      </c>
      <c r="S22" s="155" t="s">
        <v>116</v>
      </c>
    </row>
    <row r="23" spans="1:19" ht="25.5" customHeight="1" thickBot="1">
      <c r="A23" s="24" t="s">
        <v>55</v>
      </c>
      <c r="B23" s="33">
        <v>121.04114669660967</v>
      </c>
      <c r="C23" s="31">
        <v>131.75704533739696</v>
      </c>
      <c r="D23" s="33">
        <v>22.406766643854525</v>
      </c>
      <c r="E23" s="31">
        <v>22.969010309334333</v>
      </c>
      <c r="F23" s="33">
        <v>77.92596303141444</v>
      </c>
      <c r="G23" s="31">
        <v>82.381022431780849</v>
      </c>
      <c r="H23" s="33">
        <v>53.601326117658672</v>
      </c>
      <c r="I23" s="31">
        <v>56.119238944536484</v>
      </c>
      <c r="J23" s="33">
        <v>68.180688941960952</v>
      </c>
      <c r="K23" s="31">
        <v>74.825574301197577</v>
      </c>
      <c r="L23" s="157" t="s">
        <v>116</v>
      </c>
      <c r="M23" s="157" t="s">
        <v>116</v>
      </c>
      <c r="N23" s="33">
        <v>8.8151207825545175</v>
      </c>
      <c r="O23" s="31">
        <v>9.076833442882652</v>
      </c>
      <c r="P23" s="33">
        <v>10.47561417382526</v>
      </c>
      <c r="Q23" s="31">
        <v>10.6601996335501</v>
      </c>
      <c r="R23" s="157" t="s">
        <v>116</v>
      </c>
      <c r="S23" s="157" t="s">
        <v>116</v>
      </c>
    </row>
    <row r="24" spans="1:19" ht="25.5" customHeight="1" thickBot="1">
      <c r="A24" s="25" t="s">
        <v>4</v>
      </c>
      <c r="B24" s="35">
        <v>799.51160024465401</v>
      </c>
      <c r="C24" s="35">
        <v>814.48236428124119</v>
      </c>
      <c r="D24" s="35">
        <v>120.90091832964248</v>
      </c>
      <c r="E24" s="35">
        <v>121.56112911948154</v>
      </c>
      <c r="F24" s="35">
        <v>200.56510169574779</v>
      </c>
      <c r="G24" s="35">
        <v>206.92248000189423</v>
      </c>
      <c r="H24" s="35">
        <v>1470.5737946098536</v>
      </c>
      <c r="I24" s="35">
        <v>1547.9146086022993</v>
      </c>
      <c r="J24" s="35">
        <v>351.54267631225406</v>
      </c>
      <c r="K24" s="35">
        <v>369.30194034657404</v>
      </c>
      <c r="L24" s="159" t="s">
        <v>116</v>
      </c>
      <c r="M24" s="159" t="s">
        <v>116</v>
      </c>
      <c r="N24" s="35">
        <v>668.96682384304779</v>
      </c>
      <c r="O24" s="35">
        <v>699.2147318745217</v>
      </c>
      <c r="P24" s="35">
        <v>376.16841278771255</v>
      </c>
      <c r="Q24" s="35">
        <v>388.57635356215752</v>
      </c>
      <c r="R24" s="159" t="s">
        <v>116</v>
      </c>
      <c r="S24" s="160" t="s">
        <v>116</v>
      </c>
    </row>
    <row r="25" spans="1:19">
      <c r="A25" s="26" t="s">
        <v>120</v>
      </c>
      <c r="B25" s="82"/>
      <c r="C25" s="83"/>
      <c r="D25" s="82"/>
      <c r="E25" s="82"/>
      <c r="F25" s="82"/>
      <c r="G25" s="82"/>
      <c r="H25" s="82"/>
      <c r="I25" s="82"/>
      <c r="J25" s="82"/>
      <c r="K25" s="82"/>
      <c r="L25" s="82"/>
      <c r="M25" s="82"/>
    </row>
    <row r="26" spans="1:19">
      <c r="A26" s="72" t="s">
        <v>119</v>
      </c>
    </row>
  </sheetData>
  <mergeCells count="15">
    <mergeCell ref="L4:M4"/>
    <mergeCell ref="N4:O4"/>
    <mergeCell ref="P4:Q4"/>
    <mergeCell ref="R4:S4"/>
    <mergeCell ref="A3:A4"/>
    <mergeCell ref="B4:C4"/>
    <mergeCell ref="D4:E4"/>
    <mergeCell ref="F4:G4"/>
    <mergeCell ref="H4:I4"/>
    <mergeCell ref="J4:K4"/>
    <mergeCell ref="A1:S1"/>
    <mergeCell ref="A2:S2"/>
    <mergeCell ref="B3:I3"/>
    <mergeCell ref="J3:M3"/>
    <mergeCell ref="N3:S3"/>
  </mergeCells>
  <pageMargins left="0.75" right="0.75" top="1" bottom="1" header="0.5" footer="0.5"/>
  <pageSetup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1"/>
  </sheetPr>
  <dimension ref="A1:BL26"/>
  <sheetViews>
    <sheetView zoomScaleNormal="100" workbookViewId="0">
      <selection sqref="A1:BL1"/>
    </sheetView>
  </sheetViews>
  <sheetFormatPr defaultColWidth="12.5703125" defaultRowHeight="12.75"/>
  <cols>
    <col min="1" max="1" width="16.7109375" style="81" customWidth="1"/>
    <col min="2" max="43" width="10.28515625" style="81" customWidth="1"/>
    <col min="44" max="16384" width="12.5703125" style="81"/>
  </cols>
  <sheetData>
    <row r="1" spans="1:64" ht="18">
      <c r="A1" s="176" t="s">
        <v>57</v>
      </c>
      <c r="B1" s="177"/>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8"/>
    </row>
    <row r="2" spans="1:64" ht="18" customHeight="1">
      <c r="A2" s="179" t="s">
        <v>58</v>
      </c>
      <c r="B2" s="180"/>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1"/>
    </row>
    <row r="3" spans="1:64" ht="18.75" customHeight="1">
      <c r="A3" s="185" t="s">
        <v>59</v>
      </c>
      <c r="B3" s="194" t="s">
        <v>47</v>
      </c>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6"/>
      <c r="AD3" s="195" t="s">
        <v>48</v>
      </c>
      <c r="AE3" s="195"/>
      <c r="AF3" s="195"/>
      <c r="AG3" s="195"/>
      <c r="AH3" s="195"/>
      <c r="AI3" s="195"/>
      <c r="AJ3" s="195"/>
      <c r="AK3" s="195"/>
      <c r="AL3" s="195"/>
      <c r="AM3" s="195"/>
      <c r="AN3" s="195"/>
      <c r="AO3" s="195"/>
      <c r="AP3" s="195"/>
      <c r="AQ3" s="196"/>
      <c r="AR3" s="190" t="s">
        <v>27</v>
      </c>
      <c r="AS3" s="191"/>
      <c r="AT3" s="191"/>
      <c r="AU3" s="191"/>
      <c r="AV3" s="191"/>
      <c r="AW3" s="191"/>
      <c r="AX3" s="191"/>
      <c r="AY3" s="191"/>
      <c r="AZ3" s="191"/>
      <c r="BA3" s="191"/>
      <c r="BB3" s="191"/>
      <c r="BC3" s="191"/>
      <c r="BD3" s="191"/>
      <c r="BE3" s="191"/>
      <c r="BF3" s="191"/>
      <c r="BG3" s="191"/>
      <c r="BH3" s="191"/>
      <c r="BI3" s="191"/>
      <c r="BJ3" s="191"/>
      <c r="BK3" s="191"/>
      <c r="BL3" s="192"/>
    </row>
    <row r="4" spans="1:64" ht="41.25" customHeight="1">
      <c r="A4" s="186"/>
      <c r="B4" s="188" t="s">
        <v>98</v>
      </c>
      <c r="C4" s="193"/>
      <c r="D4" s="193"/>
      <c r="E4" s="193"/>
      <c r="F4" s="193"/>
      <c r="G4" s="193"/>
      <c r="H4" s="189"/>
      <c r="I4" s="188" t="s">
        <v>138</v>
      </c>
      <c r="J4" s="193"/>
      <c r="K4" s="193"/>
      <c r="L4" s="193"/>
      <c r="M4" s="193"/>
      <c r="N4" s="193"/>
      <c r="O4" s="189"/>
      <c r="P4" s="188" t="s">
        <v>139</v>
      </c>
      <c r="Q4" s="193"/>
      <c r="R4" s="193"/>
      <c r="S4" s="193"/>
      <c r="T4" s="193"/>
      <c r="U4" s="193"/>
      <c r="V4" s="189"/>
      <c r="W4" s="188" t="s">
        <v>140</v>
      </c>
      <c r="X4" s="193"/>
      <c r="Y4" s="193"/>
      <c r="Z4" s="193"/>
      <c r="AA4" s="193"/>
      <c r="AB4" s="193"/>
      <c r="AC4" s="189"/>
      <c r="AD4" s="188" t="s">
        <v>102</v>
      </c>
      <c r="AE4" s="193"/>
      <c r="AF4" s="193"/>
      <c r="AG4" s="193"/>
      <c r="AH4" s="193"/>
      <c r="AI4" s="193"/>
      <c r="AJ4" s="189"/>
      <c r="AK4" s="188" t="s">
        <v>103</v>
      </c>
      <c r="AL4" s="193"/>
      <c r="AM4" s="193"/>
      <c r="AN4" s="193"/>
      <c r="AO4" s="193"/>
      <c r="AP4" s="193"/>
      <c r="AQ4" s="189"/>
      <c r="AR4" s="188" t="s">
        <v>131</v>
      </c>
      <c r="AS4" s="193"/>
      <c r="AT4" s="193"/>
      <c r="AU4" s="193"/>
      <c r="AV4" s="193"/>
      <c r="AW4" s="193"/>
      <c r="AX4" s="189"/>
      <c r="AY4" s="188" t="s">
        <v>141</v>
      </c>
      <c r="AZ4" s="193"/>
      <c r="BA4" s="193"/>
      <c r="BB4" s="193"/>
      <c r="BC4" s="193"/>
      <c r="BD4" s="193"/>
      <c r="BE4" s="189"/>
      <c r="BF4" s="188" t="s">
        <v>106</v>
      </c>
      <c r="BG4" s="193"/>
      <c r="BH4" s="193"/>
      <c r="BI4" s="193"/>
      <c r="BJ4" s="193"/>
      <c r="BK4" s="193"/>
      <c r="BL4" s="189"/>
    </row>
    <row r="5" spans="1:64" ht="37.5" customHeight="1">
      <c r="A5" s="117" t="s">
        <v>137</v>
      </c>
      <c r="B5" s="117">
        <v>168349</v>
      </c>
      <c r="C5" s="117">
        <v>145902</v>
      </c>
      <c r="D5" s="117">
        <v>197260</v>
      </c>
      <c r="E5" s="117">
        <v>252493</v>
      </c>
      <c r="F5" s="121"/>
      <c r="G5" s="122"/>
      <c r="H5" s="123"/>
      <c r="I5" s="117">
        <v>287897</v>
      </c>
      <c r="J5" s="117">
        <v>249511</v>
      </c>
      <c r="K5" s="117">
        <v>337339</v>
      </c>
      <c r="L5" s="117">
        <v>431794</v>
      </c>
      <c r="M5" s="121"/>
      <c r="N5" s="122"/>
      <c r="O5" s="123"/>
      <c r="P5" s="117">
        <v>1686</v>
      </c>
      <c r="Q5" s="117">
        <v>1433</v>
      </c>
      <c r="R5" s="117">
        <v>1900</v>
      </c>
      <c r="S5" s="117">
        <v>2385</v>
      </c>
      <c r="T5" s="121"/>
      <c r="U5" s="122"/>
      <c r="V5" s="123"/>
      <c r="W5" s="117">
        <v>40233</v>
      </c>
      <c r="X5" s="117">
        <v>34198</v>
      </c>
      <c r="Y5" s="117">
        <v>45347</v>
      </c>
      <c r="Z5" s="117">
        <v>56927</v>
      </c>
      <c r="AA5" s="121"/>
      <c r="AB5" s="122"/>
      <c r="AC5" s="123"/>
      <c r="AD5" s="117">
        <v>2020162</v>
      </c>
      <c r="AE5" s="117">
        <v>1708720</v>
      </c>
      <c r="AF5" s="117">
        <v>2254657</v>
      </c>
      <c r="AG5" s="117">
        <v>2816586</v>
      </c>
      <c r="AH5" s="121"/>
      <c r="AI5" s="122"/>
      <c r="AJ5" s="123"/>
      <c r="AK5" s="118" t="s">
        <v>116</v>
      </c>
      <c r="AL5" s="118" t="s">
        <v>116</v>
      </c>
      <c r="AM5" s="118" t="s">
        <v>116</v>
      </c>
      <c r="AN5" s="118" t="s">
        <v>116</v>
      </c>
      <c r="AO5" s="124"/>
      <c r="AP5" s="122"/>
      <c r="AQ5" s="123"/>
      <c r="AR5" s="117">
        <v>59135</v>
      </c>
      <c r="AS5" s="117">
        <v>51250</v>
      </c>
      <c r="AT5" s="117">
        <v>69290</v>
      </c>
      <c r="AU5" s="117">
        <v>88691</v>
      </c>
      <c r="AV5" s="121"/>
      <c r="AW5" s="122"/>
      <c r="AX5" s="123"/>
      <c r="AY5" s="117">
        <v>373633</v>
      </c>
      <c r="AZ5" s="117">
        <v>323815</v>
      </c>
      <c r="BA5" s="117">
        <v>437798</v>
      </c>
      <c r="BB5" s="117">
        <v>560382</v>
      </c>
      <c r="BC5" s="121"/>
      <c r="BD5" s="122"/>
      <c r="BE5" s="123"/>
      <c r="BF5" s="118" t="s">
        <v>116</v>
      </c>
      <c r="BG5" s="118" t="s">
        <v>116</v>
      </c>
      <c r="BH5" s="118" t="s">
        <v>116</v>
      </c>
      <c r="BI5" s="118" t="s">
        <v>116</v>
      </c>
      <c r="BJ5" s="124"/>
      <c r="BK5" s="122"/>
      <c r="BL5" s="123"/>
    </row>
    <row r="6" spans="1:64" ht="24" customHeight="1">
      <c r="A6" s="36"/>
      <c r="B6" s="188" t="s">
        <v>60</v>
      </c>
      <c r="C6" s="193"/>
      <c r="D6" s="193"/>
      <c r="E6" s="189"/>
      <c r="F6" s="193" t="s">
        <v>61</v>
      </c>
      <c r="G6" s="193"/>
      <c r="H6" s="189"/>
      <c r="I6" s="188" t="s">
        <v>60</v>
      </c>
      <c r="J6" s="193"/>
      <c r="K6" s="193"/>
      <c r="L6" s="189"/>
      <c r="M6" s="193" t="s">
        <v>61</v>
      </c>
      <c r="N6" s="193"/>
      <c r="O6" s="189"/>
      <c r="P6" s="188" t="s">
        <v>60</v>
      </c>
      <c r="Q6" s="193"/>
      <c r="R6" s="193"/>
      <c r="S6" s="189"/>
      <c r="T6" s="188" t="s">
        <v>62</v>
      </c>
      <c r="U6" s="193"/>
      <c r="V6" s="189"/>
      <c r="W6" s="188" t="s">
        <v>60</v>
      </c>
      <c r="X6" s="193"/>
      <c r="Y6" s="193"/>
      <c r="Z6" s="189"/>
      <c r="AA6" s="193" t="s">
        <v>61</v>
      </c>
      <c r="AB6" s="193"/>
      <c r="AC6" s="189"/>
      <c r="AD6" s="188" t="s">
        <v>60</v>
      </c>
      <c r="AE6" s="193"/>
      <c r="AF6" s="193"/>
      <c r="AG6" s="189"/>
      <c r="AH6" s="193" t="s">
        <v>61</v>
      </c>
      <c r="AI6" s="193"/>
      <c r="AJ6" s="189"/>
      <c r="AK6" s="188" t="s">
        <v>60</v>
      </c>
      <c r="AL6" s="193"/>
      <c r="AM6" s="193"/>
      <c r="AN6" s="189"/>
      <c r="AO6" s="193" t="s">
        <v>61</v>
      </c>
      <c r="AP6" s="193"/>
      <c r="AQ6" s="189"/>
      <c r="AR6" s="188" t="s">
        <v>60</v>
      </c>
      <c r="AS6" s="193"/>
      <c r="AT6" s="193"/>
      <c r="AU6" s="189"/>
      <c r="AV6" s="193" t="s">
        <v>61</v>
      </c>
      <c r="AW6" s="193"/>
      <c r="AX6" s="189"/>
      <c r="AY6" s="188" t="s">
        <v>60</v>
      </c>
      <c r="AZ6" s="193"/>
      <c r="BA6" s="193"/>
      <c r="BB6" s="189"/>
      <c r="BC6" s="193" t="s">
        <v>61</v>
      </c>
      <c r="BD6" s="193"/>
      <c r="BE6" s="189"/>
      <c r="BF6" s="188" t="s">
        <v>60</v>
      </c>
      <c r="BG6" s="193"/>
      <c r="BH6" s="193"/>
      <c r="BI6" s="189"/>
      <c r="BJ6" s="193" t="s">
        <v>61</v>
      </c>
      <c r="BK6" s="193"/>
      <c r="BL6" s="189"/>
    </row>
    <row r="7" spans="1:64" ht="13.15" customHeight="1">
      <c r="A7" s="36"/>
      <c r="B7" s="188" t="s">
        <v>63</v>
      </c>
      <c r="C7" s="193"/>
      <c r="D7" s="193"/>
      <c r="E7" s="189"/>
      <c r="F7" s="193" t="s">
        <v>63</v>
      </c>
      <c r="G7" s="193"/>
      <c r="H7" s="189"/>
      <c r="I7" s="188" t="s">
        <v>63</v>
      </c>
      <c r="J7" s="193"/>
      <c r="K7" s="193"/>
      <c r="L7" s="189"/>
      <c r="M7" s="193" t="s">
        <v>63</v>
      </c>
      <c r="N7" s="193"/>
      <c r="O7" s="189"/>
      <c r="P7" s="188" t="s">
        <v>63</v>
      </c>
      <c r="Q7" s="193"/>
      <c r="R7" s="193"/>
      <c r="S7" s="193"/>
      <c r="T7" s="193" t="s">
        <v>63</v>
      </c>
      <c r="U7" s="193"/>
      <c r="V7" s="189"/>
      <c r="W7" s="188" t="s">
        <v>63</v>
      </c>
      <c r="X7" s="193"/>
      <c r="Y7" s="193"/>
      <c r="Z7" s="189"/>
      <c r="AA7" s="193" t="s">
        <v>63</v>
      </c>
      <c r="AB7" s="193"/>
      <c r="AC7" s="189"/>
      <c r="AD7" s="188" t="s">
        <v>63</v>
      </c>
      <c r="AE7" s="193"/>
      <c r="AF7" s="193"/>
      <c r="AG7" s="189"/>
      <c r="AH7" s="193" t="s">
        <v>63</v>
      </c>
      <c r="AI7" s="193"/>
      <c r="AJ7" s="189"/>
      <c r="AK7" s="188" t="s">
        <v>63</v>
      </c>
      <c r="AL7" s="193"/>
      <c r="AM7" s="193"/>
      <c r="AN7" s="189"/>
      <c r="AO7" s="193" t="s">
        <v>63</v>
      </c>
      <c r="AP7" s="193"/>
      <c r="AQ7" s="189"/>
      <c r="AR7" s="188" t="s">
        <v>63</v>
      </c>
      <c r="AS7" s="193"/>
      <c r="AT7" s="193"/>
      <c r="AU7" s="189"/>
      <c r="AV7" s="193" t="s">
        <v>63</v>
      </c>
      <c r="AW7" s="193"/>
      <c r="AX7" s="189"/>
      <c r="AY7" s="188" t="s">
        <v>63</v>
      </c>
      <c r="AZ7" s="193"/>
      <c r="BA7" s="193"/>
      <c r="BB7" s="189"/>
      <c r="BC7" s="193" t="s">
        <v>63</v>
      </c>
      <c r="BD7" s="193"/>
      <c r="BE7" s="189"/>
      <c r="BF7" s="188" t="s">
        <v>63</v>
      </c>
      <c r="BG7" s="193"/>
      <c r="BH7" s="193"/>
      <c r="BI7" s="189"/>
      <c r="BJ7" s="193" t="s">
        <v>63</v>
      </c>
      <c r="BK7" s="193"/>
      <c r="BL7" s="189"/>
    </row>
    <row r="8" spans="1:64" ht="13.15" customHeight="1">
      <c r="A8" s="36"/>
      <c r="B8" s="36">
        <v>0</v>
      </c>
      <c r="C8" s="36">
        <v>1</v>
      </c>
      <c r="D8" s="36">
        <v>2</v>
      </c>
      <c r="E8" s="36">
        <v>3</v>
      </c>
      <c r="F8" s="36">
        <v>1</v>
      </c>
      <c r="G8" s="36">
        <v>2</v>
      </c>
      <c r="H8" s="36">
        <v>3</v>
      </c>
      <c r="I8" s="36">
        <v>0</v>
      </c>
      <c r="J8" s="36">
        <v>1</v>
      </c>
      <c r="K8" s="36">
        <v>2</v>
      </c>
      <c r="L8" s="36">
        <v>3</v>
      </c>
      <c r="M8" s="36">
        <v>1</v>
      </c>
      <c r="N8" s="36">
        <v>2</v>
      </c>
      <c r="O8" s="36">
        <v>3</v>
      </c>
      <c r="P8" s="36">
        <v>0</v>
      </c>
      <c r="Q8" s="36">
        <v>1</v>
      </c>
      <c r="R8" s="36">
        <v>2</v>
      </c>
      <c r="S8" s="36">
        <v>3</v>
      </c>
      <c r="T8" s="36">
        <v>1</v>
      </c>
      <c r="U8" s="36">
        <v>2</v>
      </c>
      <c r="V8" s="36">
        <v>3</v>
      </c>
      <c r="W8" s="36">
        <v>0</v>
      </c>
      <c r="X8" s="36">
        <v>1</v>
      </c>
      <c r="Y8" s="36">
        <v>2</v>
      </c>
      <c r="Z8" s="36">
        <v>3</v>
      </c>
      <c r="AA8" s="36">
        <v>1</v>
      </c>
      <c r="AB8" s="36">
        <v>2</v>
      </c>
      <c r="AC8" s="36">
        <v>3</v>
      </c>
      <c r="AD8" s="36">
        <v>0</v>
      </c>
      <c r="AE8" s="36">
        <v>1</v>
      </c>
      <c r="AF8" s="36">
        <v>2</v>
      </c>
      <c r="AG8" s="36">
        <v>3</v>
      </c>
      <c r="AH8" s="36">
        <v>1</v>
      </c>
      <c r="AI8" s="36">
        <v>2</v>
      </c>
      <c r="AJ8" s="36">
        <v>3</v>
      </c>
      <c r="AK8" s="36">
        <v>0</v>
      </c>
      <c r="AL8" s="36">
        <v>1</v>
      </c>
      <c r="AM8" s="36">
        <v>2</v>
      </c>
      <c r="AN8" s="36">
        <v>3</v>
      </c>
      <c r="AO8" s="36">
        <v>1</v>
      </c>
      <c r="AP8" s="36">
        <v>2</v>
      </c>
      <c r="AQ8" s="36">
        <v>3</v>
      </c>
      <c r="AR8" s="36">
        <v>0</v>
      </c>
      <c r="AS8" s="36">
        <v>1</v>
      </c>
      <c r="AT8" s="36">
        <v>2</v>
      </c>
      <c r="AU8" s="36">
        <v>3</v>
      </c>
      <c r="AV8" s="36">
        <v>1</v>
      </c>
      <c r="AW8" s="36">
        <v>2</v>
      </c>
      <c r="AX8" s="36">
        <v>3</v>
      </c>
      <c r="AY8" s="36">
        <v>0</v>
      </c>
      <c r="AZ8" s="36">
        <v>1</v>
      </c>
      <c r="BA8" s="36">
        <v>2</v>
      </c>
      <c r="BB8" s="36">
        <v>3</v>
      </c>
      <c r="BC8" s="36">
        <v>1</v>
      </c>
      <c r="BD8" s="36">
        <v>2</v>
      </c>
      <c r="BE8" s="36">
        <v>3</v>
      </c>
      <c r="BF8" s="36">
        <v>0</v>
      </c>
      <c r="BG8" s="36">
        <v>1</v>
      </c>
      <c r="BH8" s="36">
        <v>2</v>
      </c>
      <c r="BI8" s="36">
        <v>3</v>
      </c>
      <c r="BJ8" s="36">
        <v>1</v>
      </c>
      <c r="BK8" s="36">
        <v>2</v>
      </c>
      <c r="BL8" s="36">
        <v>3</v>
      </c>
    </row>
    <row r="9" spans="1:64" ht="25.5" customHeight="1">
      <c r="A9" s="27" t="s">
        <v>9</v>
      </c>
      <c r="B9" s="30">
        <v>87.108782075175142</v>
      </c>
      <c r="C9" s="31">
        <v>87.973473789125279</v>
      </c>
      <c r="D9" s="31">
        <v>88.846913576171019</v>
      </c>
      <c r="E9" s="30">
        <v>89.72919267147617</v>
      </c>
      <c r="F9" s="37">
        <v>9.9265733414101148E-3</v>
      </c>
      <c r="G9" s="37">
        <v>9.9284448985088175E-3</v>
      </c>
      <c r="H9" s="37">
        <v>9.9303291447344153E-3</v>
      </c>
      <c r="I9" s="30">
        <v>14.194453939531579</v>
      </c>
      <c r="J9" s="31">
        <v>14.188766939579184</v>
      </c>
      <c r="K9" s="31">
        <v>14.18308272819278</v>
      </c>
      <c r="L9" s="30">
        <v>14.177401311692625</v>
      </c>
      <c r="M9" s="37">
        <v>-4.0064943509782408E-4</v>
      </c>
      <c r="N9" s="37">
        <v>-4.0061348604916502E-4</v>
      </c>
      <c r="O9" s="37">
        <v>-4.0057698379358911E-4</v>
      </c>
      <c r="P9" s="30">
        <v>25.833001801785336</v>
      </c>
      <c r="Q9" s="31">
        <v>25.928963190708036</v>
      </c>
      <c r="R9" s="31">
        <v>26.029171594578731</v>
      </c>
      <c r="S9" s="30">
        <v>26.133798085984086</v>
      </c>
      <c r="T9" s="37">
        <v>3.714682082206466E-3</v>
      </c>
      <c r="U9" s="37">
        <v>3.8647285328634478E-3</v>
      </c>
      <c r="V9" s="37">
        <v>4.0195859105691418E-3</v>
      </c>
      <c r="W9" s="30">
        <v>84.56460001886974</v>
      </c>
      <c r="X9" s="31">
        <v>87.052284875009803</v>
      </c>
      <c r="Y9" s="31">
        <v>89.614310110314861</v>
      </c>
      <c r="Z9" s="30">
        <v>92.252910285292813</v>
      </c>
      <c r="AA9" s="37">
        <v>2.9417567818980538E-2</v>
      </c>
      <c r="AB9" s="37">
        <v>2.9430878683812018E-2</v>
      </c>
      <c r="AC9" s="37">
        <v>2.9443960141297142E-2</v>
      </c>
      <c r="AD9" s="30">
        <v>78.199856536184114</v>
      </c>
      <c r="AE9" s="31">
        <v>79.789450206824654</v>
      </c>
      <c r="AF9" s="31">
        <v>81.412309327072251</v>
      </c>
      <c r="AG9" s="30">
        <v>83.069167738326101</v>
      </c>
      <c r="AH9" s="37">
        <v>2.0327322082809872E-2</v>
      </c>
      <c r="AI9" s="37">
        <v>2.0339269365071879E-2</v>
      </c>
      <c r="AJ9" s="37">
        <v>2.0351448385986157E-2</v>
      </c>
      <c r="AK9" s="154" t="s">
        <v>116</v>
      </c>
      <c r="AL9" s="155" t="s">
        <v>116</v>
      </c>
      <c r="AM9" s="155" t="s">
        <v>116</v>
      </c>
      <c r="AN9" s="154" t="s">
        <v>116</v>
      </c>
      <c r="AO9" s="37">
        <v>0</v>
      </c>
      <c r="AP9" s="37">
        <v>0</v>
      </c>
      <c r="AQ9" s="37">
        <v>0</v>
      </c>
      <c r="AR9" s="30">
        <v>314.48980616515212</v>
      </c>
      <c r="AS9" s="31">
        <v>317.30311973211496</v>
      </c>
      <c r="AT9" s="31">
        <v>320.16061554011134</v>
      </c>
      <c r="AU9" s="30">
        <v>323.06295763428852</v>
      </c>
      <c r="AV9" s="37">
        <v>8.945643107698872E-3</v>
      </c>
      <c r="AW9" s="37">
        <v>9.0055711094452207E-3</v>
      </c>
      <c r="AX9" s="37">
        <v>9.0652689722030035E-3</v>
      </c>
      <c r="AY9" s="30">
        <v>157.56345795631796</v>
      </c>
      <c r="AZ9" s="31">
        <v>157.92830429164789</v>
      </c>
      <c r="BA9" s="31">
        <v>158.30108215723052</v>
      </c>
      <c r="BB9" s="30">
        <v>158.68201036733456</v>
      </c>
      <c r="BC9" s="37">
        <v>2.3155517152401999E-3</v>
      </c>
      <c r="BD9" s="37">
        <v>2.360424670261901E-3</v>
      </c>
      <c r="BE9" s="37">
        <v>2.4063525334948686E-3</v>
      </c>
      <c r="BF9" s="154" t="s">
        <v>116</v>
      </c>
      <c r="BG9" s="155" t="s">
        <v>116</v>
      </c>
      <c r="BH9" s="155" t="s">
        <v>116</v>
      </c>
      <c r="BI9" s="154" t="s">
        <v>116</v>
      </c>
      <c r="BJ9" s="37">
        <v>0</v>
      </c>
      <c r="BK9" s="37">
        <v>0</v>
      </c>
      <c r="BL9" s="37">
        <v>0</v>
      </c>
    </row>
    <row r="10" spans="1:64" ht="25.5" customHeight="1">
      <c r="A10" s="27" t="s">
        <v>50</v>
      </c>
      <c r="B10" s="30">
        <v>126.00568797226313</v>
      </c>
      <c r="C10" s="31">
        <v>127.03506241431521</v>
      </c>
      <c r="D10" s="31">
        <v>128.07938347980726</v>
      </c>
      <c r="E10" s="30">
        <v>129.13871634996713</v>
      </c>
      <c r="F10" s="37">
        <v>8.1692696466104282E-3</v>
      </c>
      <c r="G10" s="37">
        <v>8.2207309198312709E-3</v>
      </c>
      <c r="H10" s="37">
        <v>8.2709085676296677E-3</v>
      </c>
      <c r="I10" s="30">
        <v>39.035024386575593</v>
      </c>
      <c r="J10" s="31">
        <v>38.952219531911197</v>
      </c>
      <c r="K10" s="31">
        <v>38.8715893437316</v>
      </c>
      <c r="L10" s="30">
        <v>38.793070498865013</v>
      </c>
      <c r="M10" s="37">
        <v>-2.1212963477197856E-3</v>
      </c>
      <c r="N10" s="37">
        <v>-2.0699767342793394E-3</v>
      </c>
      <c r="O10" s="37">
        <v>-2.0199545784522501E-3</v>
      </c>
      <c r="P10" s="30">
        <v>64.379323656442295</v>
      </c>
      <c r="Q10" s="31">
        <v>64.432933804420927</v>
      </c>
      <c r="R10" s="31">
        <v>64.488735619710539</v>
      </c>
      <c r="S10" s="30">
        <v>64.546807902880488</v>
      </c>
      <c r="T10" s="37">
        <v>8.3272306905116751E-4</v>
      </c>
      <c r="U10" s="37">
        <v>8.6604492446351643E-4</v>
      </c>
      <c r="V10" s="37">
        <v>9.0050274070189009E-4</v>
      </c>
      <c r="W10" s="30">
        <v>122.67716656460537</v>
      </c>
      <c r="X10" s="31">
        <v>123.91863264837704</v>
      </c>
      <c r="Y10" s="31">
        <v>125.17384998576782</v>
      </c>
      <c r="Z10" s="30">
        <v>126.44301736845745</v>
      </c>
      <c r="AA10" s="37">
        <v>1.0119781199200402E-2</v>
      </c>
      <c r="AB10" s="37">
        <v>1.0129367235292961E-2</v>
      </c>
      <c r="AC10" s="37">
        <v>1.0139237411279865E-2</v>
      </c>
      <c r="AD10" s="30">
        <v>138.48005613156334</v>
      </c>
      <c r="AE10" s="31">
        <v>140.0746798122868</v>
      </c>
      <c r="AF10" s="31">
        <v>141.69306076553519</v>
      </c>
      <c r="AG10" s="30">
        <v>143.33568530221936</v>
      </c>
      <c r="AH10" s="37">
        <v>1.1515186556600483E-2</v>
      </c>
      <c r="AI10" s="37">
        <v>1.1553700893103399E-2</v>
      </c>
      <c r="AJ10" s="37">
        <v>1.1592836853191273E-2</v>
      </c>
      <c r="AK10" s="154" t="s">
        <v>116</v>
      </c>
      <c r="AL10" s="155" t="s">
        <v>116</v>
      </c>
      <c r="AM10" s="155" t="s">
        <v>116</v>
      </c>
      <c r="AN10" s="154" t="s">
        <v>116</v>
      </c>
      <c r="AO10" s="37">
        <v>0</v>
      </c>
      <c r="AP10" s="37">
        <v>0</v>
      </c>
      <c r="AQ10" s="37">
        <v>0</v>
      </c>
      <c r="AR10" s="30">
        <v>138.64355207219012</v>
      </c>
      <c r="AS10" s="31">
        <v>140.25841693097729</v>
      </c>
      <c r="AT10" s="31">
        <v>141.89411142656863</v>
      </c>
      <c r="AU10" s="30">
        <v>143.550937430136</v>
      </c>
      <c r="AV10" s="37">
        <v>1.1647601598856397E-2</v>
      </c>
      <c r="AW10" s="37">
        <v>1.1662005969996659E-2</v>
      </c>
      <c r="AX10" s="37">
        <v>1.1676495852506153E-2</v>
      </c>
      <c r="AY10" s="30">
        <v>76.039303787924865</v>
      </c>
      <c r="AZ10" s="31">
        <v>76.267017708373331</v>
      </c>
      <c r="BA10" s="31">
        <v>76.52127123942239</v>
      </c>
      <c r="BB10" s="30">
        <v>76.802517197906568</v>
      </c>
      <c r="BC10" s="37">
        <v>2.994687077666626E-3</v>
      </c>
      <c r="BD10" s="37">
        <v>3.3337285066168888E-3</v>
      </c>
      <c r="BE10" s="37">
        <v>3.6753957942518428E-3</v>
      </c>
      <c r="BF10" s="154" t="s">
        <v>116</v>
      </c>
      <c r="BG10" s="155" t="s">
        <v>116</v>
      </c>
      <c r="BH10" s="155" t="s">
        <v>116</v>
      </c>
      <c r="BI10" s="154" t="s">
        <v>116</v>
      </c>
      <c r="BJ10" s="37">
        <v>0</v>
      </c>
      <c r="BK10" s="37">
        <v>0</v>
      </c>
      <c r="BL10" s="37">
        <v>0</v>
      </c>
    </row>
    <row r="11" spans="1:64" ht="25.5" customHeight="1">
      <c r="A11" s="27" t="s">
        <v>51</v>
      </c>
      <c r="B11" s="30">
        <v>9.459250337421631</v>
      </c>
      <c r="C11" s="31">
        <v>9.3464696906522313</v>
      </c>
      <c r="D11" s="31">
        <v>9.2374425474524493</v>
      </c>
      <c r="E11" s="30">
        <v>9.1321243964752288</v>
      </c>
      <c r="F11" s="37">
        <v>-1.1922789094948621E-2</v>
      </c>
      <c r="G11" s="37">
        <v>-1.1665061441201089E-2</v>
      </c>
      <c r="H11" s="37">
        <v>-1.1401223924934258E-2</v>
      </c>
      <c r="I11" s="30">
        <v>2.7497798543228864</v>
      </c>
      <c r="J11" s="31">
        <v>2.6814890974713812</v>
      </c>
      <c r="K11" s="31">
        <v>2.6153672014655642</v>
      </c>
      <c r="L11" s="30">
        <v>2.5513508454558878</v>
      </c>
      <c r="M11" s="37">
        <v>-2.4834990606301215E-2</v>
      </c>
      <c r="N11" s="37">
        <v>-2.4658648087799162E-2</v>
      </c>
      <c r="O11" s="37">
        <v>-2.4477004978040503E-2</v>
      </c>
      <c r="P11" s="30">
        <v>4.2563605277073275</v>
      </c>
      <c r="Q11" s="31">
        <v>4.3309539167085847</v>
      </c>
      <c r="R11" s="31">
        <v>4.4076067155775744</v>
      </c>
      <c r="S11" s="30">
        <v>4.4863927736750853</v>
      </c>
      <c r="T11" s="37">
        <v>1.7525157588433083E-2</v>
      </c>
      <c r="U11" s="37">
        <v>1.7698825788302078E-2</v>
      </c>
      <c r="V11" s="37">
        <v>1.7875019978316434E-2</v>
      </c>
      <c r="W11" s="30">
        <v>3.3624963303834701</v>
      </c>
      <c r="X11" s="31">
        <v>3.4235133346756457</v>
      </c>
      <c r="Y11" s="31">
        <v>3.486262113036164</v>
      </c>
      <c r="Z11" s="30">
        <v>3.5508054426709146</v>
      </c>
      <c r="AA11" s="37">
        <v>1.814634078283649E-2</v>
      </c>
      <c r="AB11" s="37">
        <v>1.8328767037346243E-2</v>
      </c>
      <c r="AC11" s="37">
        <v>1.851361932695882E-2</v>
      </c>
      <c r="AD11" s="30">
        <v>4.6899354784275378</v>
      </c>
      <c r="AE11" s="31">
        <v>4.7674023724588217</v>
      </c>
      <c r="AF11" s="31">
        <v>4.8489017625115656</v>
      </c>
      <c r="AG11" s="30">
        <v>4.9345850044248554</v>
      </c>
      <c r="AH11" s="37">
        <v>1.6517688652138422E-2</v>
      </c>
      <c r="AI11" s="37">
        <v>1.7095135607509037E-2</v>
      </c>
      <c r="AJ11" s="37">
        <v>1.7670649171681468E-2</v>
      </c>
      <c r="AK11" s="154" t="s">
        <v>116</v>
      </c>
      <c r="AL11" s="155" t="s">
        <v>116</v>
      </c>
      <c r="AM11" s="155" t="s">
        <v>116</v>
      </c>
      <c r="AN11" s="154" t="s">
        <v>116</v>
      </c>
      <c r="AO11" s="37">
        <v>0</v>
      </c>
      <c r="AP11" s="37">
        <v>0</v>
      </c>
      <c r="AQ11" s="37">
        <v>0</v>
      </c>
      <c r="AR11" s="30">
        <v>23.393921331179577</v>
      </c>
      <c r="AS11" s="31">
        <v>23.861799757803169</v>
      </c>
      <c r="AT11" s="31">
        <v>24.339035752959234</v>
      </c>
      <c r="AU11" s="30">
        <v>24.825816468018417</v>
      </c>
      <c r="AV11" s="37">
        <v>2.0000000000000032E-2</v>
      </c>
      <c r="AW11" s="37">
        <v>2.0000000000000049E-2</v>
      </c>
      <c r="AX11" s="37">
        <v>1.9999999999999931E-2</v>
      </c>
      <c r="AY11" s="30">
        <v>8.6082871874064359</v>
      </c>
      <c r="AZ11" s="31">
        <v>8.796315575889059</v>
      </c>
      <c r="BA11" s="31">
        <v>8.9886800171321966</v>
      </c>
      <c r="BB11" s="30">
        <v>9.1854829632564545</v>
      </c>
      <c r="BC11" s="37">
        <v>2.1842717882100949E-2</v>
      </c>
      <c r="BD11" s="37">
        <v>2.186875170445382E-2</v>
      </c>
      <c r="BE11" s="37">
        <v>2.189453242847187E-2</v>
      </c>
      <c r="BF11" s="154" t="s">
        <v>116</v>
      </c>
      <c r="BG11" s="155" t="s">
        <v>116</v>
      </c>
      <c r="BH11" s="155" t="s">
        <v>116</v>
      </c>
      <c r="BI11" s="154" t="s">
        <v>116</v>
      </c>
      <c r="BJ11" s="37">
        <v>0</v>
      </c>
      <c r="BK11" s="37">
        <v>0</v>
      </c>
      <c r="BL11" s="37">
        <v>0</v>
      </c>
    </row>
    <row r="12" spans="1:64" ht="25.5" customHeight="1">
      <c r="A12" s="27" t="s">
        <v>10</v>
      </c>
      <c r="B12" s="30">
        <v>15.616288914611845</v>
      </c>
      <c r="C12" s="31">
        <v>15.614727285720381</v>
      </c>
      <c r="D12" s="31">
        <v>15.613165812991809</v>
      </c>
      <c r="E12" s="30">
        <v>15.611604496410507</v>
      </c>
      <c r="F12" s="37">
        <v>-1.0000000000017643E-4</v>
      </c>
      <c r="G12" s="37">
        <v>-9.99999999999684E-5</v>
      </c>
      <c r="H12" s="37">
        <v>-1.0000000000019387E-4</v>
      </c>
      <c r="I12" s="30">
        <v>9.6860124122995686</v>
      </c>
      <c r="J12" s="31">
        <v>9.6850438110583372</v>
      </c>
      <c r="K12" s="31">
        <v>9.6840753066772329</v>
      </c>
      <c r="L12" s="30">
        <v>9.6831068991465639</v>
      </c>
      <c r="M12" s="37">
        <v>-1.0000000000014136E-4</v>
      </c>
      <c r="N12" s="37">
        <v>-9.9999999999841223E-5</v>
      </c>
      <c r="O12" s="37">
        <v>-1.0000000000013893E-4</v>
      </c>
      <c r="P12" s="30">
        <v>9.7915778559049951</v>
      </c>
      <c r="Q12" s="31">
        <v>9.7905986981194051</v>
      </c>
      <c r="R12" s="31">
        <v>9.7896196382495919</v>
      </c>
      <c r="S12" s="30">
        <v>9.7886406762857661</v>
      </c>
      <c r="T12" s="37">
        <v>-9.999999999994799E-5</v>
      </c>
      <c r="U12" s="37">
        <v>-1.0000000000012561E-4</v>
      </c>
      <c r="V12" s="37">
        <v>-1.0000000000009129E-4</v>
      </c>
      <c r="W12" s="30">
        <v>6.1194480477746405</v>
      </c>
      <c r="X12" s="31">
        <v>6.1188361029698628</v>
      </c>
      <c r="Y12" s="31">
        <v>6.1182242193595666</v>
      </c>
      <c r="Z12" s="30">
        <v>6.1176123969376297</v>
      </c>
      <c r="AA12" s="37">
        <v>-1.0000000000003273E-4</v>
      </c>
      <c r="AB12" s="37">
        <v>-9.9999999999868586E-5</v>
      </c>
      <c r="AC12" s="37">
        <v>-1.0000000000015647E-4</v>
      </c>
      <c r="AD12" s="30">
        <v>16.04035842652705</v>
      </c>
      <c r="AE12" s="31">
        <v>16.197553939107014</v>
      </c>
      <c r="AF12" s="31">
        <v>16.356289967710268</v>
      </c>
      <c r="AG12" s="30">
        <v>16.516581609393825</v>
      </c>
      <c r="AH12" s="37">
        <v>9.799999999999932E-3</v>
      </c>
      <c r="AI12" s="37">
        <v>9.800000000000338E-3</v>
      </c>
      <c r="AJ12" s="37">
        <v>9.7999999999997742E-3</v>
      </c>
      <c r="AK12" s="154" t="s">
        <v>116</v>
      </c>
      <c r="AL12" s="155" t="s">
        <v>116</v>
      </c>
      <c r="AM12" s="155" t="s">
        <v>116</v>
      </c>
      <c r="AN12" s="154" t="s">
        <v>116</v>
      </c>
      <c r="AO12" s="37">
        <v>0</v>
      </c>
      <c r="AP12" s="37">
        <v>0</v>
      </c>
      <c r="AQ12" s="37">
        <v>0</v>
      </c>
      <c r="AR12" s="30">
        <v>11.042766741673219</v>
      </c>
      <c r="AS12" s="31">
        <v>10.932339074256486</v>
      </c>
      <c r="AT12" s="31">
        <v>10.823015683513921</v>
      </c>
      <c r="AU12" s="30">
        <v>10.714785526678781</v>
      </c>
      <c r="AV12" s="37">
        <v>-1.0000000000000077E-2</v>
      </c>
      <c r="AW12" s="37">
        <v>-1.0000000000000035E-2</v>
      </c>
      <c r="AX12" s="37">
        <v>-1.0000000000000014E-2</v>
      </c>
      <c r="AY12" s="30">
        <v>17.08066555935552</v>
      </c>
      <c r="AZ12" s="31">
        <v>17.469221218089867</v>
      </c>
      <c r="BA12" s="31">
        <v>17.866956260425315</v>
      </c>
      <c r="BB12" s="30">
        <v>18.274096522146689</v>
      </c>
      <c r="BC12" s="37">
        <v>2.274827391146508E-2</v>
      </c>
      <c r="BD12" s="37">
        <v>2.2767760358062342E-2</v>
      </c>
      <c r="BE12" s="37">
        <v>2.2787331864866932E-2</v>
      </c>
      <c r="BF12" s="154" t="s">
        <v>116</v>
      </c>
      <c r="BG12" s="155" t="s">
        <v>116</v>
      </c>
      <c r="BH12" s="155" t="s">
        <v>116</v>
      </c>
      <c r="BI12" s="154" t="s">
        <v>116</v>
      </c>
      <c r="BJ12" s="37">
        <v>0</v>
      </c>
      <c r="BK12" s="37">
        <v>0</v>
      </c>
      <c r="BL12" s="37">
        <v>0</v>
      </c>
    </row>
    <row r="13" spans="1:64" ht="25.5" customHeight="1">
      <c r="A13" s="27" t="s">
        <v>11</v>
      </c>
      <c r="B13" s="30">
        <v>38.058291286565172</v>
      </c>
      <c r="C13" s="31">
        <v>37.918060659826629</v>
      </c>
      <c r="D13" s="31">
        <v>37.78055890962321</v>
      </c>
      <c r="E13" s="30">
        <v>37.645731737483132</v>
      </c>
      <c r="F13" s="37">
        <v>-3.6846275016042306E-3</v>
      </c>
      <c r="G13" s="37">
        <v>-3.6262864664146671E-3</v>
      </c>
      <c r="H13" s="37">
        <v>-3.5686918359943984E-3</v>
      </c>
      <c r="I13" s="30">
        <v>17.749821886448242</v>
      </c>
      <c r="J13" s="31">
        <v>17.680698292878358</v>
      </c>
      <c r="K13" s="31">
        <v>17.613588600286999</v>
      </c>
      <c r="L13" s="30">
        <v>17.548432799023207</v>
      </c>
      <c r="M13" s="37">
        <v>-3.8943260395564389E-3</v>
      </c>
      <c r="N13" s="37">
        <v>-3.7956471786179417E-3</v>
      </c>
      <c r="O13" s="37">
        <v>-3.6991781029068883E-3</v>
      </c>
      <c r="P13" s="30">
        <v>1.7472805069908937</v>
      </c>
      <c r="Q13" s="31">
        <v>1.7044655377672349</v>
      </c>
      <c r="R13" s="31">
        <v>1.6629255292274523</v>
      </c>
      <c r="S13" s="30">
        <v>1.6226224876357067</v>
      </c>
      <c r="T13" s="37">
        <v>-2.4503775468423934E-2</v>
      </c>
      <c r="U13" s="37">
        <v>-2.4371280978903169E-2</v>
      </c>
      <c r="V13" s="37">
        <v>-2.4236227590100936E-2</v>
      </c>
      <c r="W13" s="30">
        <v>12.534244474095669</v>
      </c>
      <c r="X13" s="31">
        <v>12.53299104964826</v>
      </c>
      <c r="Y13" s="31">
        <v>12.531737750543295</v>
      </c>
      <c r="Z13" s="30">
        <v>12.530484576768242</v>
      </c>
      <c r="AA13" s="37">
        <v>-9.9999999999950484E-5</v>
      </c>
      <c r="AB13" s="37">
        <v>-1.0000000000001123E-4</v>
      </c>
      <c r="AC13" s="37">
        <v>-9.9999999999908647E-5</v>
      </c>
      <c r="AD13" s="30">
        <v>22.531262346994886</v>
      </c>
      <c r="AE13" s="31">
        <v>22.430387729490548</v>
      </c>
      <c r="AF13" s="31">
        <v>22.33360426735883</v>
      </c>
      <c r="AG13" s="30">
        <v>22.240963043042928</v>
      </c>
      <c r="AH13" s="37">
        <v>-4.4770956882401501E-3</v>
      </c>
      <c r="AI13" s="37">
        <v>-4.3148367874386393E-3</v>
      </c>
      <c r="AJ13" s="37">
        <v>-4.1480641998881953E-3</v>
      </c>
      <c r="AK13" s="154" t="s">
        <v>116</v>
      </c>
      <c r="AL13" s="155" t="s">
        <v>116</v>
      </c>
      <c r="AM13" s="155" t="s">
        <v>116</v>
      </c>
      <c r="AN13" s="154" t="s">
        <v>116</v>
      </c>
      <c r="AO13" s="37">
        <v>0</v>
      </c>
      <c r="AP13" s="37">
        <v>0</v>
      </c>
      <c r="AQ13" s="37">
        <v>0</v>
      </c>
      <c r="AR13" s="30">
        <v>22.233458158726613</v>
      </c>
      <c r="AS13" s="31">
        <v>22.428984938104552</v>
      </c>
      <c r="AT13" s="31">
        <v>22.626430116031454</v>
      </c>
      <c r="AU13" s="30">
        <v>22.825812492589481</v>
      </c>
      <c r="AV13" s="37">
        <v>8.7942585441300354E-3</v>
      </c>
      <c r="AW13" s="37">
        <v>8.8031258869616779E-3</v>
      </c>
      <c r="AX13" s="37">
        <v>8.8119237341271715E-3</v>
      </c>
      <c r="AY13" s="30">
        <v>14.536687090238757</v>
      </c>
      <c r="AZ13" s="31">
        <v>14.237505847687972</v>
      </c>
      <c r="BA13" s="31">
        <v>13.947953716098397</v>
      </c>
      <c r="BB13" s="30">
        <v>13.667759836542366</v>
      </c>
      <c r="BC13" s="37">
        <v>-2.0581115951218545E-2</v>
      </c>
      <c r="BD13" s="37">
        <v>-2.0337279203758545E-2</v>
      </c>
      <c r="BE13" s="37">
        <v>-2.0088529490360815E-2</v>
      </c>
      <c r="BF13" s="154" t="s">
        <v>116</v>
      </c>
      <c r="BG13" s="155" t="s">
        <v>116</v>
      </c>
      <c r="BH13" s="155" t="s">
        <v>116</v>
      </c>
      <c r="BI13" s="154" t="s">
        <v>116</v>
      </c>
      <c r="BJ13" s="37">
        <v>0</v>
      </c>
      <c r="BK13" s="37">
        <v>0</v>
      </c>
      <c r="BL13" s="37">
        <v>0</v>
      </c>
    </row>
    <row r="14" spans="1:64" ht="25.5" customHeight="1">
      <c r="A14" s="27" t="s">
        <v>12</v>
      </c>
      <c r="B14" s="30">
        <v>5.2790327566585029</v>
      </c>
      <c r="C14" s="31">
        <v>5.2785048533828363</v>
      </c>
      <c r="D14" s="31">
        <v>5.2779770028974973</v>
      </c>
      <c r="E14" s="30">
        <v>5.2774492051972093</v>
      </c>
      <c r="F14" s="37">
        <v>-1.0000000000015194E-4</v>
      </c>
      <c r="G14" s="37">
        <v>-1.0000000000013336E-4</v>
      </c>
      <c r="H14" s="37">
        <v>-9.9999999999666735E-5</v>
      </c>
      <c r="I14" s="30">
        <v>0.58336725654259092</v>
      </c>
      <c r="J14" s="31">
        <v>0.58330891981693656</v>
      </c>
      <c r="K14" s="31">
        <v>0.58325058892495496</v>
      </c>
      <c r="L14" s="30">
        <v>0.58319226386606249</v>
      </c>
      <c r="M14" s="37">
        <v>-1.0000000000017657E-4</v>
      </c>
      <c r="N14" s="37">
        <v>-9.999999999983091E-5</v>
      </c>
      <c r="O14" s="37">
        <v>-9.9999999999960052E-5</v>
      </c>
      <c r="P14" s="30">
        <v>4.3900894541637001</v>
      </c>
      <c r="Q14" s="31">
        <v>4.4783302521923902</v>
      </c>
      <c r="R14" s="31">
        <v>4.5683446902614575</v>
      </c>
      <c r="S14" s="30">
        <v>4.6601684185357133</v>
      </c>
      <c r="T14" s="37">
        <v>2.0099999999999941E-2</v>
      </c>
      <c r="U14" s="37">
        <v>2.0100000000000052E-2</v>
      </c>
      <c r="V14" s="37">
        <v>2.0100000000000104E-2</v>
      </c>
      <c r="W14" s="30">
        <v>2.0173287540368414</v>
      </c>
      <c r="X14" s="31">
        <v>2.0171270211614378</v>
      </c>
      <c r="Y14" s="31">
        <v>2.0169253084593213</v>
      </c>
      <c r="Z14" s="30">
        <v>2.0167236159284756</v>
      </c>
      <c r="AA14" s="37">
        <v>-9.9999999999954807E-5</v>
      </c>
      <c r="AB14" s="37">
        <v>-1.0000000000020244E-4</v>
      </c>
      <c r="AC14" s="37">
        <v>-9.9999999999873153E-5</v>
      </c>
      <c r="AD14" s="30">
        <v>7.890817002622045</v>
      </c>
      <c r="AE14" s="31">
        <v>7.9681470092477431</v>
      </c>
      <c r="AF14" s="31">
        <v>8.0462348499383687</v>
      </c>
      <c r="AG14" s="30">
        <v>8.1250879514677656</v>
      </c>
      <c r="AH14" s="37">
        <v>9.8000000000002616E-3</v>
      </c>
      <c r="AI14" s="37">
        <v>9.79999999999971E-3</v>
      </c>
      <c r="AJ14" s="37">
        <v>9.8000000000001159E-3</v>
      </c>
      <c r="AK14" s="154" t="s">
        <v>116</v>
      </c>
      <c r="AL14" s="155" t="s">
        <v>116</v>
      </c>
      <c r="AM14" s="155" t="s">
        <v>116</v>
      </c>
      <c r="AN14" s="154" t="s">
        <v>116</v>
      </c>
      <c r="AO14" s="37">
        <v>0</v>
      </c>
      <c r="AP14" s="37">
        <v>0</v>
      </c>
      <c r="AQ14" s="37">
        <v>0</v>
      </c>
      <c r="AR14" s="30">
        <v>9.9470511096398049</v>
      </c>
      <c r="AS14" s="31">
        <v>10.046521620736202</v>
      </c>
      <c r="AT14" s="31">
        <v>10.146986836943563</v>
      </c>
      <c r="AU14" s="30">
        <v>10.248456705313</v>
      </c>
      <c r="AV14" s="37">
        <v>9.9999999999999326E-3</v>
      </c>
      <c r="AW14" s="37">
        <v>9.9999999999999135E-3</v>
      </c>
      <c r="AX14" s="37">
        <v>1.0000000000000096E-2</v>
      </c>
      <c r="AY14" s="30">
        <v>9.5118153280966187</v>
      </c>
      <c r="AZ14" s="31">
        <v>9.6572131355190631</v>
      </c>
      <c r="BA14" s="31">
        <v>9.8055608999034956</v>
      </c>
      <c r="BB14" s="30">
        <v>9.9569308911073247</v>
      </c>
      <c r="BC14" s="37">
        <v>1.528602084955949E-2</v>
      </c>
      <c r="BD14" s="37">
        <v>1.5361343102060356E-2</v>
      </c>
      <c r="BE14" s="37">
        <v>1.5437157827995221E-2</v>
      </c>
      <c r="BF14" s="154" t="s">
        <v>116</v>
      </c>
      <c r="BG14" s="155" t="s">
        <v>116</v>
      </c>
      <c r="BH14" s="155" t="s">
        <v>116</v>
      </c>
      <c r="BI14" s="154" t="s">
        <v>116</v>
      </c>
      <c r="BJ14" s="37">
        <v>0</v>
      </c>
      <c r="BK14" s="37">
        <v>0</v>
      </c>
      <c r="BL14" s="37">
        <v>0</v>
      </c>
    </row>
    <row r="15" spans="1:64" ht="25.5" customHeight="1">
      <c r="A15" s="27" t="s">
        <v>0</v>
      </c>
      <c r="B15" s="30">
        <v>7.0012708721643104</v>
      </c>
      <c r="C15" s="31">
        <v>7.0005707450770931</v>
      </c>
      <c r="D15" s="31">
        <v>6.999870688002586</v>
      </c>
      <c r="E15" s="30">
        <v>6.9991707009337851</v>
      </c>
      <c r="F15" s="37">
        <v>-1.0000000000012973E-4</v>
      </c>
      <c r="G15" s="37">
        <v>-9.9999999999904866E-5</v>
      </c>
      <c r="H15" s="37">
        <v>-1.0000000000009483E-4</v>
      </c>
      <c r="I15" s="30">
        <v>1.17194025515946</v>
      </c>
      <c r="J15" s="31">
        <v>1.171823061133944</v>
      </c>
      <c r="K15" s="31">
        <v>1.1717058788278307</v>
      </c>
      <c r="L15" s="30">
        <v>1.1715887082399479</v>
      </c>
      <c r="M15" s="37">
        <v>-1.0000000000006389E-4</v>
      </c>
      <c r="N15" s="37">
        <v>-9.9999999999867664E-5</v>
      </c>
      <c r="O15" s="37">
        <v>-1.0000000000005992E-4</v>
      </c>
      <c r="P15" s="30">
        <v>3.421119394877929</v>
      </c>
      <c r="Q15" s="31">
        <v>3.4207772829384413</v>
      </c>
      <c r="R15" s="31">
        <v>3.420435205210147</v>
      </c>
      <c r="S15" s="30">
        <v>3.4200931616896262</v>
      </c>
      <c r="T15" s="37">
        <v>-9.9999999999985598E-5</v>
      </c>
      <c r="U15" s="37">
        <v>-1.0000000000013617E-4</v>
      </c>
      <c r="V15" s="37">
        <v>-9.9999999999939344E-5</v>
      </c>
      <c r="W15" s="30">
        <v>1.4502824563005532</v>
      </c>
      <c r="X15" s="31">
        <v>1.4501374280549231</v>
      </c>
      <c r="Y15" s="31">
        <v>1.4499924143121177</v>
      </c>
      <c r="Z15" s="30">
        <v>1.4498474150706864</v>
      </c>
      <c r="AA15" s="37">
        <v>-1.0000000000004381E-4</v>
      </c>
      <c r="AB15" s="37">
        <v>-9.9999999999936281E-5</v>
      </c>
      <c r="AC15" s="37">
        <v>-1.0000000000005974E-4</v>
      </c>
      <c r="AD15" s="30">
        <v>6.9395926827106038</v>
      </c>
      <c r="AE15" s="31">
        <v>7.0674574526396015</v>
      </c>
      <c r="AF15" s="31">
        <v>7.1978934665484697</v>
      </c>
      <c r="AG15" s="30">
        <v>7.3309524063249958</v>
      </c>
      <c r="AH15" s="37">
        <v>1.8425399843359926E-2</v>
      </c>
      <c r="AI15" s="37">
        <v>1.8455861217834733E-2</v>
      </c>
      <c r="AJ15" s="37">
        <v>1.8485816773324712E-2</v>
      </c>
      <c r="AK15" s="154" t="s">
        <v>116</v>
      </c>
      <c r="AL15" s="155" t="s">
        <v>116</v>
      </c>
      <c r="AM15" s="155" t="s">
        <v>116</v>
      </c>
      <c r="AN15" s="154" t="s">
        <v>116</v>
      </c>
      <c r="AO15" s="37">
        <v>0</v>
      </c>
      <c r="AP15" s="37">
        <v>0</v>
      </c>
      <c r="AQ15" s="37">
        <v>0</v>
      </c>
      <c r="AR15" s="30">
        <v>8.7642446106694987</v>
      </c>
      <c r="AS15" s="31">
        <v>8.851887056776194</v>
      </c>
      <c r="AT15" s="31">
        <v>8.9404059273439564</v>
      </c>
      <c r="AU15" s="30">
        <v>9.029809986617396</v>
      </c>
      <c r="AV15" s="37">
        <v>1.0000000000000042E-2</v>
      </c>
      <c r="AW15" s="37">
        <v>1.0000000000000054E-2</v>
      </c>
      <c r="AX15" s="37">
        <v>9.9999999999999967E-3</v>
      </c>
      <c r="AY15" s="30">
        <v>6.4135954083123528</v>
      </c>
      <c r="AZ15" s="31">
        <v>6.3759046419972885</v>
      </c>
      <c r="BA15" s="31">
        <v>6.3391138492470658</v>
      </c>
      <c r="BB15" s="30">
        <v>6.303216049858305</v>
      </c>
      <c r="BC15" s="37">
        <v>-5.8766984687270889E-3</v>
      </c>
      <c r="BD15" s="37">
        <v>-5.770285914862389E-3</v>
      </c>
      <c r="BE15" s="37">
        <v>-5.6629049804847098E-3</v>
      </c>
      <c r="BF15" s="154" t="s">
        <v>116</v>
      </c>
      <c r="BG15" s="155" t="s">
        <v>116</v>
      </c>
      <c r="BH15" s="155" t="s">
        <v>116</v>
      </c>
      <c r="BI15" s="154" t="s">
        <v>116</v>
      </c>
      <c r="BJ15" s="37">
        <v>0</v>
      </c>
      <c r="BK15" s="37">
        <v>0</v>
      </c>
      <c r="BL15" s="37">
        <v>0</v>
      </c>
    </row>
    <row r="16" spans="1:64" ht="25.5" customHeight="1">
      <c r="A16" s="27" t="s">
        <v>15</v>
      </c>
      <c r="B16" s="30">
        <v>33.247037523129762</v>
      </c>
      <c r="C16" s="31">
        <v>33.572858490856433</v>
      </c>
      <c r="D16" s="31">
        <v>33.901872504066823</v>
      </c>
      <c r="E16" s="30">
        <v>34.234110854606683</v>
      </c>
      <c r="F16" s="37">
        <v>9.7999999999999667E-3</v>
      </c>
      <c r="G16" s="37">
        <v>9.7999999999999112E-3</v>
      </c>
      <c r="H16" s="37">
        <v>9.8000000000001662E-3</v>
      </c>
      <c r="I16" s="30">
        <v>3.3023480685619724</v>
      </c>
      <c r="J16" s="31">
        <v>3.334711079633879</v>
      </c>
      <c r="K16" s="31">
        <v>3.3673912482142918</v>
      </c>
      <c r="L16" s="30">
        <v>3.4003916824467919</v>
      </c>
      <c r="M16" s="37">
        <v>9.7999999999997933E-3</v>
      </c>
      <c r="N16" s="37">
        <v>9.8000000000002304E-3</v>
      </c>
      <c r="O16" s="37">
        <v>9.8000000000000118E-3</v>
      </c>
      <c r="P16" s="30">
        <v>10.174061422331802</v>
      </c>
      <c r="Q16" s="31">
        <v>10.481318077286222</v>
      </c>
      <c r="R16" s="31">
        <v>10.797853883220267</v>
      </c>
      <c r="S16" s="30">
        <v>11.123949070493518</v>
      </c>
      <c r="T16" s="37">
        <v>3.0199999999999984E-2</v>
      </c>
      <c r="U16" s="37">
        <v>3.0200000000000091E-2</v>
      </c>
      <c r="V16" s="37">
        <v>3.019999999999996E-2</v>
      </c>
      <c r="W16" s="30">
        <v>50.203595168334992</v>
      </c>
      <c r="X16" s="31">
        <v>51.719743742418721</v>
      </c>
      <c r="Y16" s="31">
        <v>53.281680003439767</v>
      </c>
      <c r="Z16" s="30">
        <v>54.890786739543643</v>
      </c>
      <c r="AA16" s="37">
        <v>3.0200000000000247E-2</v>
      </c>
      <c r="AB16" s="37">
        <v>3.0200000000000008E-2</v>
      </c>
      <c r="AC16" s="37">
        <v>3.0199999999999894E-2</v>
      </c>
      <c r="AD16" s="30">
        <v>4.1629638123677939</v>
      </c>
      <c r="AE16" s="31">
        <v>4.2466393849963877</v>
      </c>
      <c r="AF16" s="31">
        <v>4.3319968366348158</v>
      </c>
      <c r="AG16" s="30">
        <v>4.4190699730511742</v>
      </c>
      <c r="AH16" s="37">
        <v>2.0100000000000281E-2</v>
      </c>
      <c r="AI16" s="37">
        <v>2.010000000000017E-2</v>
      </c>
      <c r="AJ16" s="37">
        <v>2.0099999999999674E-2</v>
      </c>
      <c r="AK16" s="154" t="s">
        <v>116</v>
      </c>
      <c r="AL16" s="155" t="s">
        <v>116</v>
      </c>
      <c r="AM16" s="155" t="s">
        <v>116</v>
      </c>
      <c r="AN16" s="154" t="s">
        <v>116</v>
      </c>
      <c r="AO16" s="37">
        <v>0</v>
      </c>
      <c r="AP16" s="37">
        <v>0</v>
      </c>
      <c r="AQ16" s="37">
        <v>0</v>
      </c>
      <c r="AR16" s="30">
        <v>28.922473622511983</v>
      </c>
      <c r="AS16" s="31">
        <v>28.919581375149729</v>
      </c>
      <c r="AT16" s="31">
        <v>28.916689417012215</v>
      </c>
      <c r="AU16" s="30">
        <v>28.913797748070522</v>
      </c>
      <c r="AV16" s="37">
        <v>-1.0000000000010903E-4</v>
      </c>
      <c r="AW16" s="37">
        <v>-9.9999999999973089E-5</v>
      </c>
      <c r="AX16" s="37">
        <v>-9.999999999972005E-5</v>
      </c>
      <c r="AY16" s="30">
        <v>14.342381768259013</v>
      </c>
      <c r="AZ16" s="31">
        <v>14.714666422744706</v>
      </c>
      <c r="BA16" s="31">
        <v>15.098130278094384</v>
      </c>
      <c r="BB16" s="30">
        <v>15.493101869671911</v>
      </c>
      <c r="BC16" s="37">
        <v>2.5956961716748637E-2</v>
      </c>
      <c r="BD16" s="37">
        <v>2.6059976103634371E-2</v>
      </c>
      <c r="BE16" s="37">
        <v>2.6160298282137884E-2</v>
      </c>
      <c r="BF16" s="154" t="s">
        <v>116</v>
      </c>
      <c r="BG16" s="155" t="s">
        <v>116</v>
      </c>
      <c r="BH16" s="155" t="s">
        <v>116</v>
      </c>
      <c r="BI16" s="154" t="s">
        <v>116</v>
      </c>
      <c r="BJ16" s="37">
        <v>0</v>
      </c>
      <c r="BK16" s="37">
        <v>0</v>
      </c>
      <c r="BL16" s="37">
        <v>0</v>
      </c>
    </row>
    <row r="17" spans="1:64" ht="25.5" customHeight="1">
      <c r="A17" s="27" t="s">
        <v>1</v>
      </c>
      <c r="B17" s="30">
        <v>0.16661476344181683</v>
      </c>
      <c r="C17" s="31">
        <v>0.16828091107623502</v>
      </c>
      <c r="D17" s="31">
        <v>0.16996372018699737</v>
      </c>
      <c r="E17" s="30">
        <v>0.17166335738886737</v>
      </c>
      <c r="F17" s="37">
        <v>1.0000000000000139E-2</v>
      </c>
      <c r="G17" s="37">
        <v>1.0000000000000005E-2</v>
      </c>
      <c r="H17" s="37">
        <v>1.0000000000000136E-2</v>
      </c>
      <c r="I17" s="30">
        <v>4.1957309122946191E-3</v>
      </c>
      <c r="J17" s="31">
        <v>4.2796455305405112E-3</v>
      </c>
      <c r="K17" s="31">
        <v>4.3652384411513217E-3</v>
      </c>
      <c r="L17" s="30">
        <v>4.4525432099743485E-3</v>
      </c>
      <c r="M17" s="37">
        <v>1.9999999999999914E-2</v>
      </c>
      <c r="N17" s="37">
        <v>2.0000000000000066E-2</v>
      </c>
      <c r="O17" s="37">
        <v>2.0000000000000084E-2</v>
      </c>
      <c r="P17" s="30">
        <v>0.31142683635164625</v>
      </c>
      <c r="Q17" s="31">
        <v>0.31765537307867919</v>
      </c>
      <c r="R17" s="31">
        <v>0.32400848054025283</v>
      </c>
      <c r="S17" s="30">
        <v>0.33048865015105788</v>
      </c>
      <c r="T17" s="37">
        <v>2.0000000000000049E-2</v>
      </c>
      <c r="U17" s="37">
        <v>2.0000000000000167E-2</v>
      </c>
      <c r="V17" s="37">
        <v>1.999999999999999E-2</v>
      </c>
      <c r="W17" s="30">
        <v>0.39770945000292512</v>
      </c>
      <c r="X17" s="31">
        <v>0.40566363900298363</v>
      </c>
      <c r="Y17" s="31">
        <v>0.41377691178304332</v>
      </c>
      <c r="Z17" s="30">
        <v>0.42205245001870417</v>
      </c>
      <c r="AA17" s="37">
        <v>2.0000000000000018E-2</v>
      </c>
      <c r="AB17" s="37">
        <v>2.0000000000000039E-2</v>
      </c>
      <c r="AC17" s="37">
        <v>1.9999999999999962E-2</v>
      </c>
      <c r="AD17" s="30">
        <v>5.8693704592548093E-2</v>
      </c>
      <c r="AE17" s="31">
        <v>5.8687835222088848E-2</v>
      </c>
      <c r="AF17" s="31">
        <v>5.8681966438566657E-2</v>
      </c>
      <c r="AG17" s="30">
        <v>5.8676098241922783E-2</v>
      </c>
      <c r="AH17" s="37">
        <v>-9.9999999999836927E-5</v>
      </c>
      <c r="AI17" s="37">
        <v>-9.9999999999690546E-5</v>
      </c>
      <c r="AJ17" s="37">
        <v>-1.0000000000029447E-4</v>
      </c>
      <c r="AK17" s="154" t="s">
        <v>116</v>
      </c>
      <c r="AL17" s="155" t="s">
        <v>116</v>
      </c>
      <c r="AM17" s="155" t="s">
        <v>116</v>
      </c>
      <c r="AN17" s="154" t="s">
        <v>116</v>
      </c>
      <c r="AO17" s="37">
        <v>0</v>
      </c>
      <c r="AP17" s="37">
        <v>0</v>
      </c>
      <c r="AQ17" s="37">
        <v>0</v>
      </c>
      <c r="AR17" s="30">
        <v>0.21078803498247156</v>
      </c>
      <c r="AS17" s="31">
        <v>0.2107037197684786</v>
      </c>
      <c r="AT17" s="31">
        <v>0.21061943828057125</v>
      </c>
      <c r="AU17" s="30">
        <v>0.21053519050525901</v>
      </c>
      <c r="AV17" s="37">
        <v>-3.9999999999988179E-4</v>
      </c>
      <c r="AW17" s="37">
        <v>-3.9999999999977971E-4</v>
      </c>
      <c r="AX17" s="37">
        <v>-4.0000000000005743E-4</v>
      </c>
      <c r="AY17" s="30">
        <v>1.0789226712665114</v>
      </c>
      <c r="AZ17" s="31">
        <v>1.1141717277460119</v>
      </c>
      <c r="BA17" s="31">
        <v>1.1507457005011741</v>
      </c>
      <c r="BB17" s="30">
        <v>1.1886958961062009</v>
      </c>
      <c r="BC17" s="37">
        <v>3.2670605056544788E-2</v>
      </c>
      <c r="BD17" s="37">
        <v>3.2826154033859689E-2</v>
      </c>
      <c r="BE17" s="37">
        <v>3.2978785485358458E-2</v>
      </c>
      <c r="BF17" s="154" t="s">
        <v>116</v>
      </c>
      <c r="BG17" s="155" t="s">
        <v>116</v>
      </c>
      <c r="BH17" s="155" t="s">
        <v>116</v>
      </c>
      <c r="BI17" s="154" t="s">
        <v>116</v>
      </c>
      <c r="BJ17" s="37">
        <v>0</v>
      </c>
      <c r="BK17" s="37">
        <v>0</v>
      </c>
      <c r="BL17" s="37">
        <v>0</v>
      </c>
    </row>
    <row r="18" spans="1:64" ht="25.5" customHeight="1">
      <c r="A18" s="27" t="s">
        <v>52</v>
      </c>
      <c r="B18" s="30">
        <v>4.8664753003320733</v>
      </c>
      <c r="C18" s="31">
        <v>4.9623448637486147</v>
      </c>
      <c r="D18" s="31">
        <v>5.0601030575644623</v>
      </c>
      <c r="E18" s="30">
        <v>5.1597870877984819</v>
      </c>
      <c r="F18" s="37">
        <v>1.9699999999999909E-2</v>
      </c>
      <c r="G18" s="37">
        <v>1.9699999999999978E-2</v>
      </c>
      <c r="H18" s="37">
        <v>1.9699999999999943E-2</v>
      </c>
      <c r="I18" s="30">
        <v>3.468113425285607</v>
      </c>
      <c r="J18" s="31">
        <v>3.5364352597637327</v>
      </c>
      <c r="K18" s="31">
        <v>3.606103034381078</v>
      </c>
      <c r="L18" s="30">
        <v>3.6771432641583854</v>
      </c>
      <c r="M18" s="37">
        <v>1.9699999999999808E-2</v>
      </c>
      <c r="N18" s="37">
        <v>1.9699999999999933E-2</v>
      </c>
      <c r="O18" s="37">
        <v>1.9700000000000044E-2</v>
      </c>
      <c r="P18" s="30">
        <v>0.26167428415025445</v>
      </c>
      <c r="Q18" s="31">
        <v>0.26413402242126682</v>
      </c>
      <c r="R18" s="31">
        <v>0.26661688223202679</v>
      </c>
      <c r="S18" s="30">
        <v>0.26912308092500775</v>
      </c>
      <c r="T18" s="37">
        <v>9.3999999999999102E-3</v>
      </c>
      <c r="U18" s="37">
        <v>9.4000000000002085E-3</v>
      </c>
      <c r="V18" s="37">
        <v>9.399999999999676E-3</v>
      </c>
      <c r="W18" s="30">
        <v>0.26602507250051849</v>
      </c>
      <c r="X18" s="31">
        <v>0.2712657664287787</v>
      </c>
      <c r="Y18" s="31">
        <v>0.27660970202742563</v>
      </c>
      <c r="Z18" s="30">
        <v>0.28205891315736592</v>
      </c>
      <c r="AA18" s="37">
        <v>1.9699999999999981E-2</v>
      </c>
      <c r="AB18" s="37">
        <v>1.9699999999999968E-2</v>
      </c>
      <c r="AC18" s="37">
        <v>1.970000000000002E-2</v>
      </c>
      <c r="AD18" s="30">
        <v>4.0022490146480205</v>
      </c>
      <c r="AE18" s="31">
        <v>4.001848789746556</v>
      </c>
      <c r="AF18" s="31">
        <v>4.0014486048675817</v>
      </c>
      <c r="AG18" s="30">
        <v>4.0010484600070946</v>
      </c>
      <c r="AH18" s="37">
        <v>-9.9999999999929206E-5</v>
      </c>
      <c r="AI18" s="37">
        <v>-9.9999999999913106E-5</v>
      </c>
      <c r="AJ18" s="37">
        <v>-1.0000000000008972E-4</v>
      </c>
      <c r="AK18" s="154" t="s">
        <v>116</v>
      </c>
      <c r="AL18" s="155" t="s">
        <v>116</v>
      </c>
      <c r="AM18" s="155" t="s">
        <v>116</v>
      </c>
      <c r="AN18" s="154" t="s">
        <v>116</v>
      </c>
      <c r="AO18" s="37">
        <v>0</v>
      </c>
      <c r="AP18" s="37">
        <v>0</v>
      </c>
      <c r="AQ18" s="37">
        <v>0</v>
      </c>
      <c r="AR18" s="30">
        <v>3.5251806383074915</v>
      </c>
      <c r="AS18" s="31">
        <v>3.5604324446905662</v>
      </c>
      <c r="AT18" s="31">
        <v>3.5960367691374722</v>
      </c>
      <c r="AU18" s="30">
        <v>3.6319971368288475</v>
      </c>
      <c r="AV18" s="37">
        <v>9.9999999999999326E-3</v>
      </c>
      <c r="AW18" s="37">
        <v>1.0000000000000089E-2</v>
      </c>
      <c r="AX18" s="37">
        <v>1.0000000000000172E-2</v>
      </c>
      <c r="AY18" s="30">
        <v>4.5878821340900968</v>
      </c>
      <c r="AZ18" s="31">
        <v>4.6184722882721534</v>
      </c>
      <c r="BA18" s="31">
        <v>4.6497355948577459</v>
      </c>
      <c r="BB18" s="30">
        <v>4.6816871526369974</v>
      </c>
      <c r="BC18" s="37">
        <v>6.6675980960272515E-3</v>
      </c>
      <c r="BD18" s="37">
        <v>6.7691878686769449E-3</v>
      </c>
      <c r="BE18" s="37">
        <v>6.8716934817944289E-3</v>
      </c>
      <c r="BF18" s="154" t="s">
        <v>116</v>
      </c>
      <c r="BG18" s="155" t="s">
        <v>116</v>
      </c>
      <c r="BH18" s="155" t="s">
        <v>116</v>
      </c>
      <c r="BI18" s="154" t="s">
        <v>116</v>
      </c>
      <c r="BJ18" s="37">
        <v>0</v>
      </c>
      <c r="BK18" s="37">
        <v>0</v>
      </c>
      <c r="BL18" s="37">
        <v>0</v>
      </c>
    </row>
    <row r="19" spans="1:64" ht="25.5" customHeight="1">
      <c r="A19" s="27" t="s">
        <v>2</v>
      </c>
      <c r="B19" s="30">
        <v>37.611941701132778</v>
      </c>
      <c r="C19" s="31">
        <v>37.608180506962654</v>
      </c>
      <c r="D19" s="31">
        <v>37.60441968891196</v>
      </c>
      <c r="E19" s="30">
        <v>37.600659246943074</v>
      </c>
      <c r="F19" s="37">
        <v>-1.0000000000029376E-4</v>
      </c>
      <c r="G19" s="37">
        <v>-9.9999999999929532E-5</v>
      </c>
      <c r="H19" s="37">
        <v>-9.9999999999865577E-5</v>
      </c>
      <c r="I19" s="30">
        <v>0</v>
      </c>
      <c r="J19" s="31">
        <v>0</v>
      </c>
      <c r="K19" s="31">
        <v>0</v>
      </c>
      <c r="L19" s="30">
        <v>0</v>
      </c>
      <c r="M19" s="37">
        <v>0</v>
      </c>
      <c r="N19" s="37">
        <v>0</v>
      </c>
      <c r="O19" s="37">
        <v>0</v>
      </c>
      <c r="P19" s="30">
        <v>0</v>
      </c>
      <c r="Q19" s="31">
        <v>0</v>
      </c>
      <c r="R19" s="31">
        <v>0</v>
      </c>
      <c r="S19" s="30">
        <v>0</v>
      </c>
      <c r="T19" s="37">
        <v>0</v>
      </c>
      <c r="U19" s="37">
        <v>0</v>
      </c>
      <c r="V19" s="37">
        <v>0</v>
      </c>
      <c r="W19" s="30">
        <v>737.75362328806114</v>
      </c>
      <c r="X19" s="31">
        <v>752.58247111615117</v>
      </c>
      <c r="Y19" s="31">
        <v>767.70937878558573</v>
      </c>
      <c r="Z19" s="30">
        <v>783.14033729917605</v>
      </c>
      <c r="AA19" s="37">
        <v>2.0100000000000007E-2</v>
      </c>
      <c r="AB19" s="37">
        <v>2.0099999999999892E-2</v>
      </c>
      <c r="AC19" s="37">
        <v>2.0100000000000069E-2</v>
      </c>
      <c r="AD19" s="30">
        <v>0.75977492778466937</v>
      </c>
      <c r="AE19" s="31">
        <v>0.78273711310722793</v>
      </c>
      <c r="AF19" s="31">
        <v>0.80642503406122024</v>
      </c>
      <c r="AG19" s="30">
        <v>0.8308622214762641</v>
      </c>
      <c r="AH19" s="37">
        <v>3.0222352018789381E-2</v>
      </c>
      <c r="AI19" s="37">
        <v>3.0262933183222235E-2</v>
      </c>
      <c r="AJ19" s="37">
        <v>3.0303111117441692E-2</v>
      </c>
      <c r="AK19" s="154" t="s">
        <v>116</v>
      </c>
      <c r="AL19" s="155" t="s">
        <v>116</v>
      </c>
      <c r="AM19" s="155" t="s">
        <v>116</v>
      </c>
      <c r="AN19" s="154" t="s">
        <v>116</v>
      </c>
      <c r="AO19" s="37">
        <v>0</v>
      </c>
      <c r="AP19" s="37">
        <v>0</v>
      </c>
      <c r="AQ19" s="37">
        <v>0</v>
      </c>
      <c r="AR19" s="30">
        <v>91.210491009751067</v>
      </c>
      <c r="AS19" s="31">
        <v>95.82574185484448</v>
      </c>
      <c r="AT19" s="31">
        <v>100.6745243926996</v>
      </c>
      <c r="AU19" s="30">
        <v>105.76865532697018</v>
      </c>
      <c r="AV19" s="37">
        <v>5.0600000000000103E-2</v>
      </c>
      <c r="AW19" s="37">
        <v>5.059999999999984E-2</v>
      </c>
      <c r="AX19" s="37">
        <v>5.0599999999999812E-2</v>
      </c>
      <c r="AY19" s="30">
        <v>43.266907733115161</v>
      </c>
      <c r="AZ19" s="31">
        <v>45.604152444069058</v>
      </c>
      <c r="BA19" s="31">
        <v>48.073423329803404</v>
      </c>
      <c r="BB19" s="30">
        <v>50.682375697553361</v>
      </c>
      <c r="BC19" s="37">
        <v>5.4019222389795181E-2</v>
      </c>
      <c r="BD19" s="37">
        <v>5.4145746678721171E-2</v>
      </c>
      <c r="BE19" s="37">
        <v>5.4270159831378631E-2</v>
      </c>
      <c r="BF19" s="154" t="s">
        <v>116</v>
      </c>
      <c r="BG19" s="155" t="s">
        <v>116</v>
      </c>
      <c r="BH19" s="155" t="s">
        <v>116</v>
      </c>
      <c r="BI19" s="154" t="s">
        <v>116</v>
      </c>
      <c r="BJ19" s="37">
        <v>0</v>
      </c>
      <c r="BK19" s="37">
        <v>0</v>
      </c>
      <c r="BL19" s="37">
        <v>0</v>
      </c>
    </row>
    <row r="20" spans="1:64" ht="25.5" customHeight="1">
      <c r="A20" s="27" t="s">
        <v>53</v>
      </c>
      <c r="B20" s="30">
        <v>60.587502156960419</v>
      </c>
      <c r="C20" s="31">
        <v>61.781075949452536</v>
      </c>
      <c r="D20" s="31">
        <v>62.998163145656761</v>
      </c>
      <c r="E20" s="30">
        <v>64.239226959626194</v>
      </c>
      <c r="F20" s="37">
        <v>1.9699999999999947E-2</v>
      </c>
      <c r="G20" s="37">
        <v>1.9700000000000172E-2</v>
      </c>
      <c r="H20" s="37">
        <v>1.9699999999999915E-2</v>
      </c>
      <c r="I20" s="30">
        <v>3.5953288372113561</v>
      </c>
      <c r="J20" s="31">
        <v>3.6291249282811431</v>
      </c>
      <c r="K20" s="31">
        <v>3.6632387026069857</v>
      </c>
      <c r="L20" s="30">
        <v>3.6976731464114914</v>
      </c>
      <c r="M20" s="37">
        <v>9.4000000000000646E-3</v>
      </c>
      <c r="N20" s="37">
        <v>9.3999999999999639E-3</v>
      </c>
      <c r="O20" s="37">
        <v>9.4000000000000004E-3</v>
      </c>
      <c r="P20" s="30">
        <v>1.9063942899087694</v>
      </c>
      <c r="Q20" s="31">
        <v>2.002857840978153</v>
      </c>
      <c r="R20" s="31">
        <v>2.1042024477316477</v>
      </c>
      <c r="S20" s="30">
        <v>2.2106750915868689</v>
      </c>
      <c r="T20" s="37">
        <v>5.0599999999999958E-2</v>
      </c>
      <c r="U20" s="37">
        <v>5.0600000000000062E-2</v>
      </c>
      <c r="V20" s="37">
        <v>5.0599999999999951E-2</v>
      </c>
      <c r="W20" s="30">
        <v>34.420603573442541</v>
      </c>
      <c r="X20" s="31">
        <v>35.098689463839364</v>
      </c>
      <c r="Y20" s="31">
        <v>35.790133646276999</v>
      </c>
      <c r="Z20" s="30">
        <v>36.495199279108654</v>
      </c>
      <c r="AA20" s="37">
        <v>1.9700000000000124E-2</v>
      </c>
      <c r="AB20" s="37">
        <v>1.9699999999999999E-2</v>
      </c>
      <c r="AC20" s="37">
        <v>1.9699999999999943E-2</v>
      </c>
      <c r="AD20" s="30">
        <v>2.3201722499466388</v>
      </c>
      <c r="AE20" s="31">
        <v>2.4012760911591315</v>
      </c>
      <c r="AF20" s="31">
        <v>2.4854041548934176</v>
      </c>
      <c r="AG20" s="30">
        <v>2.5726735053502292</v>
      </c>
      <c r="AH20" s="37">
        <v>3.4955956918439134E-2</v>
      </c>
      <c r="AI20" s="37">
        <v>3.5034731759510496E-2</v>
      </c>
      <c r="AJ20" s="37">
        <v>3.5112740229789316E-2</v>
      </c>
      <c r="AK20" s="154" t="s">
        <v>116</v>
      </c>
      <c r="AL20" s="155" t="s">
        <v>116</v>
      </c>
      <c r="AM20" s="155" t="s">
        <v>116</v>
      </c>
      <c r="AN20" s="154" t="s">
        <v>116</v>
      </c>
      <c r="AO20" s="37">
        <v>0</v>
      </c>
      <c r="AP20" s="37">
        <v>0</v>
      </c>
      <c r="AQ20" s="37">
        <v>0</v>
      </c>
      <c r="AR20" s="30">
        <v>29.140083503889624</v>
      </c>
      <c r="AS20" s="31">
        <v>29.414000288826184</v>
      </c>
      <c r="AT20" s="31">
        <v>29.690491891541154</v>
      </c>
      <c r="AU20" s="30">
        <v>29.969582515321644</v>
      </c>
      <c r="AV20" s="37">
        <v>9.3999999999999154E-3</v>
      </c>
      <c r="AW20" s="37">
        <v>9.4000000000001149E-3</v>
      </c>
      <c r="AX20" s="37">
        <v>9.4000000000001201E-3</v>
      </c>
      <c r="AY20" s="30">
        <v>18.06025179322743</v>
      </c>
      <c r="AZ20" s="31">
        <v>18.23001816008377</v>
      </c>
      <c r="BA20" s="31">
        <v>18.401380330788555</v>
      </c>
      <c r="BB20" s="30">
        <v>18.574353305897969</v>
      </c>
      <c r="BC20" s="37">
        <v>9.4000000000001235E-3</v>
      </c>
      <c r="BD20" s="37">
        <v>9.3999999999999032E-3</v>
      </c>
      <c r="BE20" s="37">
        <v>9.4000000000000507E-3</v>
      </c>
      <c r="BF20" s="154" t="s">
        <v>116</v>
      </c>
      <c r="BG20" s="155" t="s">
        <v>116</v>
      </c>
      <c r="BH20" s="155" t="s">
        <v>116</v>
      </c>
      <c r="BI20" s="154" t="s">
        <v>116</v>
      </c>
      <c r="BJ20" s="37">
        <v>0</v>
      </c>
      <c r="BK20" s="37">
        <v>0</v>
      </c>
      <c r="BL20" s="37">
        <v>0</v>
      </c>
    </row>
    <row r="21" spans="1:64" ht="25.5" customHeight="1">
      <c r="A21" s="27" t="s">
        <v>42</v>
      </c>
      <c r="B21" s="30">
        <v>21.109523332108999</v>
      </c>
      <c r="C21" s="31">
        <v>21.316396660763665</v>
      </c>
      <c r="D21" s="31">
        <v>21.525297348039153</v>
      </c>
      <c r="E21" s="30">
        <v>21.736245262049938</v>
      </c>
      <c r="F21" s="37">
        <v>9.7999999999998973E-3</v>
      </c>
      <c r="G21" s="37">
        <v>9.8000000000001888E-3</v>
      </c>
      <c r="H21" s="37">
        <v>9.8000000000000326E-3</v>
      </c>
      <c r="I21" s="30">
        <v>2.4522234601136229E-3</v>
      </c>
      <c r="J21" s="31">
        <v>2.4512425707295775E-3</v>
      </c>
      <c r="K21" s="31">
        <v>2.450262073701285E-3</v>
      </c>
      <c r="L21" s="30">
        <v>2.4492819688718046E-3</v>
      </c>
      <c r="M21" s="37">
        <v>-3.9999999999997785E-4</v>
      </c>
      <c r="N21" s="37">
        <v>-4.0000000000026185E-4</v>
      </c>
      <c r="O21" s="37">
        <v>-3.9999999999996055E-4</v>
      </c>
      <c r="P21" s="30">
        <v>0</v>
      </c>
      <c r="Q21" s="31">
        <v>0</v>
      </c>
      <c r="R21" s="31">
        <v>0</v>
      </c>
      <c r="S21" s="30">
        <v>0</v>
      </c>
      <c r="T21" s="37">
        <v>0</v>
      </c>
      <c r="U21" s="37">
        <v>0</v>
      </c>
      <c r="V21" s="37">
        <v>0</v>
      </c>
      <c r="W21" s="30">
        <v>10.861950398087727</v>
      </c>
      <c r="X21" s="31">
        <v>10.968397511988986</v>
      </c>
      <c r="Y21" s="31">
        <v>11.075887807606479</v>
      </c>
      <c r="Z21" s="30">
        <v>11.184431508121023</v>
      </c>
      <c r="AA21" s="37">
        <v>9.7999999999999581E-3</v>
      </c>
      <c r="AB21" s="37">
        <v>9.8000000000001281E-3</v>
      </c>
      <c r="AC21" s="37">
        <v>9.7999999999999841E-3</v>
      </c>
      <c r="AD21" s="30">
        <v>0</v>
      </c>
      <c r="AE21" s="31">
        <v>0</v>
      </c>
      <c r="AF21" s="31">
        <v>0</v>
      </c>
      <c r="AG21" s="30">
        <v>0</v>
      </c>
      <c r="AH21" s="37">
        <v>0</v>
      </c>
      <c r="AI21" s="37">
        <v>0</v>
      </c>
      <c r="AJ21" s="37">
        <v>0</v>
      </c>
      <c r="AK21" s="154" t="s">
        <v>116</v>
      </c>
      <c r="AL21" s="155" t="s">
        <v>116</v>
      </c>
      <c r="AM21" s="155" t="s">
        <v>116</v>
      </c>
      <c r="AN21" s="154" t="s">
        <v>116</v>
      </c>
      <c r="AO21" s="37">
        <v>0</v>
      </c>
      <c r="AP21" s="37">
        <v>0</v>
      </c>
      <c r="AQ21" s="37">
        <v>0</v>
      </c>
      <c r="AR21" s="30">
        <v>0</v>
      </c>
      <c r="AS21" s="31">
        <v>0</v>
      </c>
      <c r="AT21" s="31">
        <v>0</v>
      </c>
      <c r="AU21" s="30">
        <v>0</v>
      </c>
      <c r="AV21" s="37">
        <v>0</v>
      </c>
      <c r="AW21" s="37">
        <v>0</v>
      </c>
      <c r="AX21" s="37">
        <v>0</v>
      </c>
      <c r="AY21" s="30">
        <v>0</v>
      </c>
      <c r="AZ21" s="31">
        <v>0</v>
      </c>
      <c r="BA21" s="31">
        <v>0</v>
      </c>
      <c r="BB21" s="30">
        <v>0</v>
      </c>
      <c r="BC21" s="37">
        <v>0</v>
      </c>
      <c r="BD21" s="37">
        <v>0</v>
      </c>
      <c r="BE21" s="37">
        <v>0</v>
      </c>
      <c r="BF21" s="154" t="s">
        <v>116</v>
      </c>
      <c r="BG21" s="155" t="s">
        <v>116</v>
      </c>
      <c r="BH21" s="155" t="s">
        <v>116</v>
      </c>
      <c r="BI21" s="154" t="s">
        <v>116</v>
      </c>
      <c r="BJ21" s="37">
        <v>0</v>
      </c>
      <c r="BK21" s="37">
        <v>0</v>
      </c>
      <c r="BL21" s="37">
        <v>0</v>
      </c>
    </row>
    <row r="22" spans="1:64" ht="25.5" customHeight="1">
      <c r="A22" s="27" t="s">
        <v>43</v>
      </c>
      <c r="B22" s="30">
        <v>235.67888721562053</v>
      </c>
      <c r="C22" s="31">
        <v>233.32209834346432</v>
      </c>
      <c r="D22" s="31">
        <v>230.98887736002968</v>
      </c>
      <c r="E22" s="30">
        <v>228.67898858642934</v>
      </c>
      <c r="F22" s="37">
        <v>-1.0000000000000044E-2</v>
      </c>
      <c r="G22" s="37">
        <v>-9.9999999999999985E-3</v>
      </c>
      <c r="H22" s="37">
        <v>-1.0000000000000165E-2</v>
      </c>
      <c r="I22" s="30">
        <v>1.6081021120212304</v>
      </c>
      <c r="J22" s="31">
        <v>1.5759400697808059</v>
      </c>
      <c r="K22" s="31">
        <v>1.5444212683851899</v>
      </c>
      <c r="L22" s="30">
        <v>1.5135328430174859</v>
      </c>
      <c r="M22" s="37">
        <v>-1.9999999999999941E-2</v>
      </c>
      <c r="N22" s="37">
        <v>-1.9999999999999941E-2</v>
      </c>
      <c r="O22" s="37">
        <v>-2.0000000000000115E-2</v>
      </c>
      <c r="P22" s="30">
        <v>1.6577956514668005E-3</v>
      </c>
      <c r="Q22" s="31">
        <v>1.6246397384374646E-3</v>
      </c>
      <c r="R22" s="31">
        <v>1.5921469436687152E-3</v>
      </c>
      <c r="S22" s="30">
        <v>1.5603040047953408E-3</v>
      </c>
      <c r="T22" s="37">
        <v>-1.9999999999999955E-2</v>
      </c>
      <c r="U22" s="37">
        <v>-2.0000000000000042E-2</v>
      </c>
      <c r="V22" s="37">
        <v>-2.0000000000000104E-2</v>
      </c>
      <c r="W22" s="30">
        <v>348.82201056255991</v>
      </c>
      <c r="X22" s="31">
        <v>352.31023066818545</v>
      </c>
      <c r="Y22" s="31">
        <v>355.83333297486735</v>
      </c>
      <c r="Z22" s="30">
        <v>359.39166630461602</v>
      </c>
      <c r="AA22" s="37">
        <v>9.9999999999998423E-3</v>
      </c>
      <c r="AB22" s="37">
        <v>1.0000000000000106E-2</v>
      </c>
      <c r="AC22" s="37">
        <v>1.0000000000000011E-2</v>
      </c>
      <c r="AD22" s="30">
        <v>0</v>
      </c>
      <c r="AE22" s="31">
        <v>0</v>
      </c>
      <c r="AF22" s="31">
        <v>0</v>
      </c>
      <c r="AG22" s="30">
        <v>0</v>
      </c>
      <c r="AH22" s="37">
        <v>0</v>
      </c>
      <c r="AI22" s="37">
        <v>0</v>
      </c>
      <c r="AJ22" s="37">
        <v>0</v>
      </c>
      <c r="AK22" s="154" t="s">
        <v>116</v>
      </c>
      <c r="AL22" s="155" t="s">
        <v>116</v>
      </c>
      <c r="AM22" s="155" t="s">
        <v>116</v>
      </c>
      <c r="AN22" s="154" t="s">
        <v>116</v>
      </c>
      <c r="AO22" s="37">
        <v>0</v>
      </c>
      <c r="AP22" s="37">
        <v>0</v>
      </c>
      <c r="AQ22" s="37">
        <v>0</v>
      </c>
      <c r="AR22" s="30">
        <v>0</v>
      </c>
      <c r="AS22" s="31">
        <v>0</v>
      </c>
      <c r="AT22" s="31">
        <v>0</v>
      </c>
      <c r="AU22" s="30">
        <v>0</v>
      </c>
      <c r="AV22" s="37">
        <v>0</v>
      </c>
      <c r="AW22" s="37">
        <v>0</v>
      </c>
      <c r="AX22" s="37">
        <v>0</v>
      </c>
      <c r="AY22" s="30">
        <v>0</v>
      </c>
      <c r="AZ22" s="31">
        <v>0</v>
      </c>
      <c r="BA22" s="31">
        <v>0</v>
      </c>
      <c r="BB22" s="30">
        <v>0</v>
      </c>
      <c r="BC22" s="37">
        <v>0</v>
      </c>
      <c r="BD22" s="37">
        <v>0</v>
      </c>
      <c r="BE22" s="37">
        <v>0</v>
      </c>
      <c r="BF22" s="154" t="s">
        <v>116</v>
      </c>
      <c r="BG22" s="155" t="s">
        <v>116</v>
      </c>
      <c r="BH22" s="155" t="s">
        <v>116</v>
      </c>
      <c r="BI22" s="154" t="s">
        <v>116</v>
      </c>
      <c r="BJ22" s="37">
        <v>0</v>
      </c>
      <c r="BK22" s="37">
        <v>0</v>
      </c>
      <c r="BL22" s="37">
        <v>0</v>
      </c>
    </row>
    <row r="23" spans="1:64" ht="25.5" customHeight="1">
      <c r="A23" s="27" t="s">
        <v>3</v>
      </c>
      <c r="B23" s="30">
        <v>6.1331176778798522</v>
      </c>
      <c r="C23" s="31">
        <v>6.2539400961340847</v>
      </c>
      <c r="D23" s="31">
        <v>6.3771427160279268</v>
      </c>
      <c r="E23" s="30">
        <v>6.5027724275336753</v>
      </c>
      <c r="F23" s="37">
        <v>1.9699999999999915E-2</v>
      </c>
      <c r="G23" s="37">
        <v>1.9700000000000096E-2</v>
      </c>
      <c r="H23" s="37">
        <v>1.9699999999999745E-2</v>
      </c>
      <c r="I23" s="30">
        <v>4.0929911517783504</v>
      </c>
      <c r="J23" s="31">
        <v>4.1736230774683838</v>
      </c>
      <c r="K23" s="31">
        <v>4.2558434520945116</v>
      </c>
      <c r="L23" s="30">
        <v>4.3396835681007726</v>
      </c>
      <c r="M23" s="37">
        <v>1.9699999999999978E-2</v>
      </c>
      <c r="N23" s="37">
        <v>1.9700000000000165E-2</v>
      </c>
      <c r="O23" s="37">
        <v>1.9699999999999784E-2</v>
      </c>
      <c r="P23" s="30">
        <v>0.42153136577425909</v>
      </c>
      <c r="Q23" s="31">
        <v>0.42549376061253719</v>
      </c>
      <c r="R23" s="31">
        <v>0.42949340196229507</v>
      </c>
      <c r="S23" s="30">
        <v>0.43353063994074059</v>
      </c>
      <c r="T23" s="37">
        <v>9.4000000000001391E-3</v>
      </c>
      <c r="U23" s="37">
        <v>9.4000000000000888E-3</v>
      </c>
      <c r="V23" s="37">
        <v>9.3999999999998703E-3</v>
      </c>
      <c r="W23" s="30">
        <v>4.8838806635224712</v>
      </c>
      <c r="X23" s="31">
        <v>4.9800931125938641</v>
      </c>
      <c r="Y23" s="31">
        <v>5.0782009469119629</v>
      </c>
      <c r="Z23" s="30">
        <v>5.1782415055661284</v>
      </c>
      <c r="AA23" s="37">
        <v>1.9700000000000051E-2</v>
      </c>
      <c r="AB23" s="37">
        <v>1.9699999999999929E-2</v>
      </c>
      <c r="AC23" s="37">
        <v>1.9699999999999968E-2</v>
      </c>
      <c r="AD23" s="30">
        <v>1.9761905343513564</v>
      </c>
      <c r="AE23" s="31">
        <v>1.9759929152979212</v>
      </c>
      <c r="AF23" s="31">
        <v>1.9757953160063921</v>
      </c>
      <c r="AG23" s="30">
        <v>1.9755977364747912</v>
      </c>
      <c r="AH23" s="37">
        <v>-1.0000000000002394E-4</v>
      </c>
      <c r="AI23" s="37">
        <v>-9.9999999999635266E-5</v>
      </c>
      <c r="AJ23" s="37">
        <v>-1.0000000000014881E-4</v>
      </c>
      <c r="AK23" s="154" t="s">
        <v>116</v>
      </c>
      <c r="AL23" s="155" t="s">
        <v>116</v>
      </c>
      <c r="AM23" s="155" t="s">
        <v>116</v>
      </c>
      <c r="AN23" s="154" t="s">
        <v>116</v>
      </c>
      <c r="AO23" s="37">
        <v>0</v>
      </c>
      <c r="AP23" s="37">
        <v>0</v>
      </c>
      <c r="AQ23" s="37">
        <v>0</v>
      </c>
      <c r="AR23" s="30">
        <v>2.0218073929992637</v>
      </c>
      <c r="AS23" s="31">
        <v>2.0828659762678412</v>
      </c>
      <c r="AT23" s="31">
        <v>2.1457685287511299</v>
      </c>
      <c r="AU23" s="30">
        <v>2.2105707383194142</v>
      </c>
      <c r="AV23" s="37">
        <v>3.0199999999999866E-2</v>
      </c>
      <c r="AW23" s="37">
        <v>3.0199999999999942E-2</v>
      </c>
      <c r="AX23" s="37">
        <v>3.0200000000000088E-2</v>
      </c>
      <c r="AY23" s="30">
        <v>3.2109273836830026</v>
      </c>
      <c r="AZ23" s="31">
        <v>3.3385941377722075</v>
      </c>
      <c r="BA23" s="31">
        <v>3.4713535067431152</v>
      </c>
      <c r="BB23" s="30">
        <v>3.6094091418451564</v>
      </c>
      <c r="BC23" s="37">
        <v>3.9760087611439038E-2</v>
      </c>
      <c r="BD23" s="37">
        <v>3.976505184289815E-2</v>
      </c>
      <c r="BE23" s="37">
        <v>3.9769972961229014E-2</v>
      </c>
      <c r="BF23" s="154" t="s">
        <v>116</v>
      </c>
      <c r="BG23" s="155" t="s">
        <v>116</v>
      </c>
      <c r="BH23" s="155" t="s">
        <v>116</v>
      </c>
      <c r="BI23" s="154" t="s">
        <v>116</v>
      </c>
      <c r="BJ23" s="37">
        <v>0</v>
      </c>
      <c r="BK23" s="37">
        <v>0</v>
      </c>
      <c r="BL23" s="37">
        <v>0</v>
      </c>
    </row>
    <row r="24" spans="1:64" ht="25.5" customHeight="1">
      <c r="A24" s="27" t="s">
        <v>54</v>
      </c>
      <c r="B24" s="30">
        <v>678.47045354804447</v>
      </c>
      <c r="C24" s="31">
        <v>679.80557556990595</v>
      </c>
      <c r="D24" s="31">
        <v>681.22370900997714</v>
      </c>
      <c r="E24" s="30">
        <v>682.72531894384417</v>
      </c>
      <c r="F24" s="37">
        <v>1.9678410679190112E-3</v>
      </c>
      <c r="G24" s="37">
        <v>2.0860868033956829E-3</v>
      </c>
      <c r="H24" s="37">
        <v>2.2042831363713409E-3</v>
      </c>
      <c r="I24" s="30">
        <v>98.494151685787955</v>
      </c>
      <c r="J24" s="31">
        <v>98.518425859407174</v>
      </c>
      <c r="K24" s="31">
        <v>98.551105652838331</v>
      </c>
      <c r="L24" s="30">
        <v>98.592118810147213</v>
      </c>
      <c r="M24" s="37">
        <v>2.4645294369006975E-4</v>
      </c>
      <c r="N24" s="37">
        <v>3.3171250094671142E-4</v>
      </c>
      <c r="O24" s="37">
        <v>4.1616131079601627E-4</v>
      </c>
      <c r="P24" s="30">
        <v>122.63913866433336</v>
      </c>
      <c r="Q24" s="31">
        <v>123.24915248026173</v>
      </c>
      <c r="R24" s="31">
        <v>123.88299951986806</v>
      </c>
      <c r="S24" s="30">
        <v>124.54145757011338</v>
      </c>
      <c r="T24" s="37">
        <v>4.9740549597139059E-3</v>
      </c>
      <c r="U24" s="37">
        <v>5.1428105333855938E-3</v>
      </c>
      <c r="V24" s="37">
        <v>5.3151606983790622E-3</v>
      </c>
      <c r="W24" s="30">
        <v>1416.9724684921948</v>
      </c>
      <c r="X24" s="31">
        <v>1441.4265641458308</v>
      </c>
      <c r="Y24" s="31">
        <v>1466.3640405672554</v>
      </c>
      <c r="Z24" s="30">
        <v>1491.7953696577626</v>
      </c>
      <c r="AA24" s="37">
        <v>1.7257989267538569E-2</v>
      </c>
      <c r="AB24" s="37">
        <v>1.730055282851143E-2</v>
      </c>
      <c r="AC24" s="37">
        <v>1.7343121071537772E-2</v>
      </c>
      <c r="AD24" s="30">
        <v>283.36198737029321</v>
      </c>
      <c r="AE24" s="31">
        <v>286.99485827912559</v>
      </c>
      <c r="AF24" s="31">
        <v>290.69914455706527</v>
      </c>
      <c r="AG24" s="30">
        <v>294.47636604537644</v>
      </c>
      <c r="AH24" s="37">
        <v>1.2820600753639571E-2</v>
      </c>
      <c r="AI24" s="37">
        <v>1.2907152065898533E-2</v>
      </c>
      <c r="AJ24" s="37">
        <v>1.2993576207685358E-2</v>
      </c>
      <c r="AK24" s="154" t="s">
        <v>116</v>
      </c>
      <c r="AL24" s="155" t="s">
        <v>116</v>
      </c>
      <c r="AM24" s="155" t="s">
        <v>116</v>
      </c>
      <c r="AN24" s="154" t="s">
        <v>116</v>
      </c>
      <c r="AO24" s="37">
        <v>0</v>
      </c>
      <c r="AP24" s="37">
        <v>0</v>
      </c>
      <c r="AQ24" s="37">
        <v>0</v>
      </c>
      <c r="AR24" s="30">
        <v>660.15170306049322</v>
      </c>
      <c r="AS24" s="31">
        <v>669.83459501251309</v>
      </c>
      <c r="AT24" s="31">
        <v>679.82569596793496</v>
      </c>
      <c r="AU24" s="30">
        <v>690.13789843163909</v>
      </c>
      <c r="AV24" s="37">
        <v>1.4667677000800796E-2</v>
      </c>
      <c r="AW24" s="37">
        <v>1.4915773281664003E-2</v>
      </c>
      <c r="AX24" s="37">
        <v>1.5168891856936394E-2</v>
      </c>
      <c r="AY24" s="30">
        <v>365.69279861388725</v>
      </c>
      <c r="AZ24" s="31">
        <v>369.55524202400329</v>
      </c>
      <c r="BA24" s="31">
        <v>373.62670686311554</v>
      </c>
      <c r="BB24" s="30">
        <v>377.9161539286074</v>
      </c>
      <c r="BC24" s="37">
        <v>1.0561989256436416E-2</v>
      </c>
      <c r="BD24" s="37">
        <v>1.1017202236973824E-2</v>
      </c>
      <c r="BE24" s="37">
        <v>1.1480568671081021E-2</v>
      </c>
      <c r="BF24" s="154" t="s">
        <v>116</v>
      </c>
      <c r="BG24" s="155" t="s">
        <v>116</v>
      </c>
      <c r="BH24" s="155" t="s">
        <v>116</v>
      </c>
      <c r="BI24" s="154" t="s">
        <v>116</v>
      </c>
      <c r="BJ24" s="37">
        <v>0</v>
      </c>
      <c r="BK24" s="37">
        <v>0</v>
      </c>
      <c r="BL24" s="37">
        <v>0</v>
      </c>
    </row>
    <row r="25" spans="1:64" ht="25.5" customHeight="1" thickBot="1">
      <c r="A25" s="24" t="s">
        <v>55</v>
      </c>
      <c r="B25" s="32">
        <v>121.04114669660967</v>
      </c>
      <c r="C25" s="33">
        <v>124.44456969019765</v>
      </c>
      <c r="D25" s="33">
        <v>128.01449388127111</v>
      </c>
      <c r="E25" s="32">
        <v>131.75704533739696</v>
      </c>
      <c r="F25" s="37">
        <v>2.8117901114392777E-2</v>
      </c>
      <c r="G25" s="37">
        <v>2.8686861949546786E-2</v>
      </c>
      <c r="H25" s="37">
        <v>2.9235372828930885E-2</v>
      </c>
      <c r="I25" s="32">
        <v>22.406766643854525</v>
      </c>
      <c r="J25" s="33">
        <v>22.585410041669284</v>
      </c>
      <c r="K25" s="33">
        <v>22.77280183553188</v>
      </c>
      <c r="L25" s="32">
        <v>22.969010309334333</v>
      </c>
      <c r="M25" s="37">
        <v>7.9727432634175352E-3</v>
      </c>
      <c r="N25" s="37">
        <v>8.297028635604305E-3</v>
      </c>
      <c r="O25" s="37">
        <v>8.6159127550266591E-3</v>
      </c>
      <c r="P25" s="32">
        <v>77.92596303141444</v>
      </c>
      <c r="Q25" s="33">
        <v>79.382100598646289</v>
      </c>
      <c r="R25" s="33">
        <v>80.866931976343054</v>
      </c>
      <c r="S25" s="32">
        <v>82.381022431780849</v>
      </c>
      <c r="T25" s="37">
        <v>1.8686167107679293E-2</v>
      </c>
      <c r="U25" s="37">
        <v>1.8704863772804788E-2</v>
      </c>
      <c r="V25" s="37">
        <v>1.8723233569448758E-2</v>
      </c>
      <c r="W25" s="32">
        <v>53.601326117658672</v>
      </c>
      <c r="X25" s="33">
        <v>54.421996655898155</v>
      </c>
      <c r="Y25" s="33">
        <v>55.261187159603743</v>
      </c>
      <c r="Z25" s="32">
        <v>56.119238944536484</v>
      </c>
      <c r="AA25" s="37">
        <v>1.5310638703939032E-2</v>
      </c>
      <c r="AB25" s="37">
        <v>1.5420060917861194E-2</v>
      </c>
      <c r="AC25" s="37">
        <v>1.5527205060842082E-2</v>
      </c>
      <c r="AD25" s="32">
        <v>68.180688941960952</v>
      </c>
      <c r="AE25" s="33">
        <v>70.310823397499249</v>
      </c>
      <c r="AF25" s="33">
        <v>72.524725580924525</v>
      </c>
      <c r="AG25" s="32">
        <v>74.825574301197577</v>
      </c>
      <c r="AH25" s="37">
        <v>3.1242489458438608E-2</v>
      </c>
      <c r="AI25" s="37">
        <v>3.148735964744822E-2</v>
      </c>
      <c r="AJ25" s="37">
        <v>3.1725024835919158E-2</v>
      </c>
      <c r="AK25" s="156" t="s">
        <v>116</v>
      </c>
      <c r="AL25" s="157" t="s">
        <v>116</v>
      </c>
      <c r="AM25" s="157" t="s">
        <v>116</v>
      </c>
      <c r="AN25" s="156" t="s">
        <v>116</v>
      </c>
      <c r="AO25" s="37">
        <v>0</v>
      </c>
      <c r="AP25" s="37">
        <v>0</v>
      </c>
      <c r="AQ25" s="37">
        <v>0</v>
      </c>
      <c r="AR25" s="32">
        <v>8.8151207825545175</v>
      </c>
      <c r="AS25" s="33">
        <v>8.9015089662235525</v>
      </c>
      <c r="AT25" s="33">
        <v>8.9887437540925443</v>
      </c>
      <c r="AU25" s="32">
        <v>9.076833442882652</v>
      </c>
      <c r="AV25" s="37">
        <v>9.800000000000083E-3</v>
      </c>
      <c r="AW25" s="37">
        <v>9.8000000000001176E-3</v>
      </c>
      <c r="AX25" s="37">
        <v>9.8000000000000847E-3</v>
      </c>
      <c r="AY25" s="32">
        <v>10.47561417382526</v>
      </c>
      <c r="AZ25" s="33">
        <v>10.535236807714746</v>
      </c>
      <c r="BA25" s="33">
        <v>10.596745791789624</v>
      </c>
      <c r="BB25" s="32">
        <v>10.6601996335501</v>
      </c>
      <c r="BC25" s="37">
        <v>5.6915645135596033E-3</v>
      </c>
      <c r="BD25" s="37">
        <v>5.8384054575628102E-3</v>
      </c>
      <c r="BE25" s="37">
        <v>5.9880498227710306E-3</v>
      </c>
      <c r="BF25" s="156" t="s">
        <v>116</v>
      </c>
      <c r="BG25" s="157" t="s">
        <v>116</v>
      </c>
      <c r="BH25" s="157" t="s">
        <v>116</v>
      </c>
      <c r="BI25" s="156" t="s">
        <v>116</v>
      </c>
      <c r="BJ25" s="37">
        <v>0</v>
      </c>
      <c r="BK25" s="37">
        <v>0</v>
      </c>
      <c r="BL25" s="37">
        <v>0</v>
      </c>
    </row>
    <row r="26" spans="1:64" ht="25.5" customHeight="1" thickBot="1">
      <c r="A26" s="25" t="s">
        <v>4</v>
      </c>
      <c r="B26" s="34">
        <v>799.51160024465401</v>
      </c>
      <c r="C26" s="35">
        <v>804.25014526010375</v>
      </c>
      <c r="D26" s="35">
        <v>809.23820289124819</v>
      </c>
      <c r="E26" s="34">
        <v>814.48236428124119</v>
      </c>
      <c r="F26" s="38">
        <v>5.926799578642423E-3</v>
      </c>
      <c r="G26" s="38">
        <v>6.2021221389164287E-3</v>
      </c>
      <c r="H26" s="39">
        <v>6.4803680439908095E-3</v>
      </c>
      <c r="I26" s="34">
        <v>120.90091832964248</v>
      </c>
      <c r="J26" s="35">
        <v>121.10383590107645</v>
      </c>
      <c r="K26" s="35">
        <v>121.32390748837018</v>
      </c>
      <c r="L26" s="34">
        <v>121.56112911948154</v>
      </c>
      <c r="M26" s="38">
        <v>1.6783790746792051E-3</v>
      </c>
      <c r="N26" s="38">
        <v>1.8172140102440367E-3</v>
      </c>
      <c r="O26" s="39">
        <v>1.9552752299384422E-3</v>
      </c>
      <c r="P26" s="34">
        <v>200.56510169574779</v>
      </c>
      <c r="Q26" s="35">
        <v>202.631253078908</v>
      </c>
      <c r="R26" s="35">
        <v>204.74993149621113</v>
      </c>
      <c r="S26" s="34">
        <v>206.92248000189423</v>
      </c>
      <c r="T26" s="38">
        <v>1.0301649517743707E-2</v>
      </c>
      <c r="U26" s="38">
        <v>1.0455832380793111E-2</v>
      </c>
      <c r="V26" s="39">
        <v>1.061074106255952E-2</v>
      </c>
      <c r="W26" s="34">
        <v>1470.5737946098536</v>
      </c>
      <c r="X26" s="35">
        <v>1495.8485608017288</v>
      </c>
      <c r="Y26" s="35">
        <v>1521.6252277268593</v>
      </c>
      <c r="Z26" s="34">
        <v>1547.9146086022993</v>
      </c>
      <c r="AA26" s="38">
        <v>1.7187009781158679E-2</v>
      </c>
      <c r="AB26" s="38">
        <v>1.7232136728677256E-2</v>
      </c>
      <c r="AC26" s="39">
        <v>1.7277172063395279E-2</v>
      </c>
      <c r="AD26" s="34">
        <v>351.54267631225406</v>
      </c>
      <c r="AE26" s="35">
        <v>357.30568167662489</v>
      </c>
      <c r="AF26" s="35">
        <v>363.22387013798993</v>
      </c>
      <c r="AG26" s="34">
        <v>369.30194034657404</v>
      </c>
      <c r="AH26" s="38">
        <v>1.6393472976953437E-2</v>
      </c>
      <c r="AI26" s="38">
        <v>1.656337630455379E-2</v>
      </c>
      <c r="AJ26" s="39">
        <v>1.6733675037037158E-2</v>
      </c>
      <c r="AK26" s="158" t="s">
        <v>116</v>
      </c>
      <c r="AL26" s="159" t="s">
        <v>116</v>
      </c>
      <c r="AM26" s="159" t="s">
        <v>116</v>
      </c>
      <c r="AN26" s="158" t="s">
        <v>116</v>
      </c>
      <c r="AO26" s="38">
        <v>0</v>
      </c>
      <c r="AP26" s="38">
        <v>0</v>
      </c>
      <c r="AQ26" s="39">
        <v>0</v>
      </c>
      <c r="AR26" s="34">
        <v>668.96682384304779</v>
      </c>
      <c r="AS26" s="35">
        <v>678.73610397873654</v>
      </c>
      <c r="AT26" s="35">
        <v>688.81443972202749</v>
      </c>
      <c r="AU26" s="34">
        <v>699.2147318745217</v>
      </c>
      <c r="AV26" s="38">
        <v>1.4603534566283369E-2</v>
      </c>
      <c r="AW26" s="38">
        <v>1.4848680782136033E-2</v>
      </c>
      <c r="AX26" s="39">
        <v>1.5098830037145093E-2</v>
      </c>
      <c r="AY26" s="34">
        <v>376.16841278771255</v>
      </c>
      <c r="AZ26" s="35">
        <v>380.09047883171809</v>
      </c>
      <c r="BA26" s="35">
        <v>384.2234526549052</v>
      </c>
      <c r="BB26" s="34">
        <v>388.57635356215752</v>
      </c>
      <c r="BC26" s="38">
        <v>1.042635668141258E-2</v>
      </c>
      <c r="BD26" s="38">
        <v>1.087365786138767E-2</v>
      </c>
      <c r="BE26" s="39">
        <v>1.1329086960139127E-2</v>
      </c>
      <c r="BF26" s="158" t="s">
        <v>116</v>
      </c>
      <c r="BG26" s="159" t="s">
        <v>116</v>
      </c>
      <c r="BH26" s="159" t="s">
        <v>116</v>
      </c>
      <c r="BI26" s="158" t="s">
        <v>116</v>
      </c>
      <c r="BJ26" s="38">
        <v>0</v>
      </c>
      <c r="BK26" s="38">
        <v>0</v>
      </c>
      <c r="BL26" s="39">
        <v>0</v>
      </c>
    </row>
  </sheetData>
  <mergeCells count="51">
    <mergeCell ref="BC7:BE7"/>
    <mergeCell ref="BF7:BI7"/>
    <mergeCell ref="BJ7:BL7"/>
    <mergeCell ref="AY7:BB7"/>
    <mergeCell ref="AH7:AJ7"/>
    <mergeCell ref="AK7:AN7"/>
    <mergeCell ref="AO7:AQ7"/>
    <mergeCell ref="AR7:AU7"/>
    <mergeCell ref="AV7:AX7"/>
    <mergeCell ref="BJ6:BL6"/>
    <mergeCell ref="B7:E7"/>
    <mergeCell ref="F7:H7"/>
    <mergeCell ref="I7:L7"/>
    <mergeCell ref="M7:O7"/>
    <mergeCell ref="P7:S7"/>
    <mergeCell ref="T7:V7"/>
    <mergeCell ref="W7:Z7"/>
    <mergeCell ref="AA7:AC7"/>
    <mergeCell ref="AD7:AG7"/>
    <mergeCell ref="AO6:AQ6"/>
    <mergeCell ref="AR6:AU6"/>
    <mergeCell ref="AV6:AX6"/>
    <mergeCell ref="AY6:BB6"/>
    <mergeCell ref="BC6:BE6"/>
    <mergeCell ref="BF6:BI6"/>
    <mergeCell ref="AK6:AN6"/>
    <mergeCell ref="AD4:AJ4"/>
    <mergeCell ref="AK4:AQ4"/>
    <mergeCell ref="T6:V6"/>
    <mergeCell ref="W6:Z6"/>
    <mergeCell ref="AA6:AC6"/>
    <mergeCell ref="AD6:AG6"/>
    <mergeCell ref="AH6:AJ6"/>
    <mergeCell ref="B6:E6"/>
    <mergeCell ref="F6:H6"/>
    <mergeCell ref="I6:L6"/>
    <mergeCell ref="M6:O6"/>
    <mergeCell ref="P6:S6"/>
    <mergeCell ref="A3:A4"/>
    <mergeCell ref="A1:BL1"/>
    <mergeCell ref="A2:BL2"/>
    <mergeCell ref="AR3:BL3"/>
    <mergeCell ref="B4:H4"/>
    <mergeCell ref="I4:O4"/>
    <mergeCell ref="P4:V4"/>
    <mergeCell ref="W4:AC4"/>
    <mergeCell ref="BF4:BL4"/>
    <mergeCell ref="AR4:AX4"/>
    <mergeCell ref="AY4:BE4"/>
    <mergeCell ref="B3:AC3"/>
    <mergeCell ref="AD3:AQ3"/>
  </mergeCells>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1"/>
  </sheetPr>
  <dimension ref="A1:AK26"/>
  <sheetViews>
    <sheetView zoomScaleNormal="100" workbookViewId="0">
      <selection sqref="A1:AK1"/>
    </sheetView>
  </sheetViews>
  <sheetFormatPr defaultColWidth="12.5703125" defaultRowHeight="12.75"/>
  <cols>
    <col min="1" max="1" width="16.7109375" style="81" customWidth="1"/>
    <col min="2" max="29" width="10.28515625" style="81" customWidth="1"/>
    <col min="30" max="30" width="10.7109375" style="81" customWidth="1"/>
    <col min="31" max="31" width="10.28515625" style="81" customWidth="1"/>
    <col min="32" max="32" width="11.28515625" style="81" customWidth="1"/>
    <col min="33" max="37" width="10.28515625" style="81" customWidth="1"/>
    <col min="38" max="16384" width="12.5703125" style="81"/>
  </cols>
  <sheetData>
    <row r="1" spans="1:37" ht="18">
      <c r="A1" s="199" t="s">
        <v>64</v>
      </c>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ht="18">
      <c r="A2" s="179" t="s">
        <v>65</v>
      </c>
      <c r="B2" s="180"/>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row>
    <row r="3" spans="1:37" ht="21" customHeight="1">
      <c r="A3" s="185" t="s">
        <v>66</v>
      </c>
      <c r="B3" s="194" t="s">
        <v>13</v>
      </c>
      <c r="C3" s="195"/>
      <c r="D3" s="195"/>
      <c r="E3" s="195"/>
      <c r="F3" s="195"/>
      <c r="G3" s="195"/>
      <c r="H3" s="195"/>
      <c r="I3" s="195"/>
      <c r="J3" s="195"/>
      <c r="K3" s="195"/>
      <c r="L3" s="195"/>
      <c r="M3" s="195"/>
      <c r="N3" s="195"/>
      <c r="O3" s="195"/>
      <c r="P3" s="195"/>
      <c r="Q3" s="196"/>
      <c r="R3" s="194" t="s">
        <v>48</v>
      </c>
      <c r="S3" s="195"/>
      <c r="T3" s="195"/>
      <c r="U3" s="195"/>
      <c r="V3" s="195"/>
      <c r="W3" s="195"/>
      <c r="X3" s="195"/>
      <c r="Y3" s="196"/>
      <c r="Z3" s="182" t="s">
        <v>67</v>
      </c>
      <c r="AA3" s="182"/>
      <c r="AB3" s="182"/>
      <c r="AC3" s="182"/>
      <c r="AD3" s="182"/>
      <c r="AE3" s="182"/>
      <c r="AF3" s="182"/>
      <c r="AG3" s="182"/>
      <c r="AH3" s="182"/>
      <c r="AI3" s="182"/>
      <c r="AJ3" s="182"/>
      <c r="AK3" s="182"/>
    </row>
    <row r="4" spans="1:37" ht="39" customHeight="1">
      <c r="A4" s="186"/>
      <c r="B4" s="184" t="s">
        <v>98</v>
      </c>
      <c r="C4" s="184"/>
      <c r="D4" s="184"/>
      <c r="E4" s="184"/>
      <c r="F4" s="184" t="s">
        <v>138</v>
      </c>
      <c r="G4" s="184"/>
      <c r="H4" s="184"/>
      <c r="I4" s="184"/>
      <c r="J4" s="188" t="s">
        <v>139</v>
      </c>
      <c r="K4" s="193"/>
      <c r="L4" s="193"/>
      <c r="M4" s="189"/>
      <c r="N4" s="184" t="s">
        <v>140</v>
      </c>
      <c r="O4" s="184"/>
      <c r="P4" s="184"/>
      <c r="Q4" s="184"/>
      <c r="R4" s="184" t="s">
        <v>102</v>
      </c>
      <c r="S4" s="184"/>
      <c r="T4" s="184"/>
      <c r="U4" s="184"/>
      <c r="V4" s="184" t="s">
        <v>103</v>
      </c>
      <c r="W4" s="184"/>
      <c r="X4" s="184"/>
      <c r="Y4" s="184"/>
      <c r="Z4" s="184" t="s">
        <v>131</v>
      </c>
      <c r="AA4" s="184"/>
      <c r="AB4" s="184"/>
      <c r="AC4" s="184"/>
      <c r="AD4" s="184" t="s">
        <v>141</v>
      </c>
      <c r="AE4" s="184"/>
      <c r="AF4" s="184"/>
      <c r="AG4" s="184"/>
      <c r="AH4" s="184" t="s">
        <v>106</v>
      </c>
      <c r="AI4" s="184"/>
      <c r="AJ4" s="184"/>
      <c r="AK4" s="184"/>
    </row>
    <row r="5" spans="1:37" ht="33.75" customHeight="1">
      <c r="A5" s="117" t="s">
        <v>137</v>
      </c>
      <c r="B5" s="197">
        <v>168349</v>
      </c>
      <c r="C5" s="198"/>
      <c r="D5" s="197">
        <v>252493</v>
      </c>
      <c r="E5" s="198"/>
      <c r="F5" s="197">
        <v>287897</v>
      </c>
      <c r="G5" s="198"/>
      <c r="H5" s="197">
        <v>431794</v>
      </c>
      <c r="I5" s="198"/>
      <c r="J5" s="197">
        <v>1686</v>
      </c>
      <c r="K5" s="198"/>
      <c r="L5" s="197">
        <v>2385</v>
      </c>
      <c r="M5" s="198"/>
      <c r="N5" s="197">
        <v>40233</v>
      </c>
      <c r="O5" s="198"/>
      <c r="P5" s="197">
        <v>56927</v>
      </c>
      <c r="Q5" s="198"/>
      <c r="R5" s="197">
        <v>2020162</v>
      </c>
      <c r="S5" s="198"/>
      <c r="T5" s="197">
        <v>2816586</v>
      </c>
      <c r="U5" s="198"/>
      <c r="V5" s="197" t="s">
        <v>116</v>
      </c>
      <c r="W5" s="198"/>
      <c r="X5" s="197" t="s">
        <v>116</v>
      </c>
      <c r="Y5" s="198"/>
      <c r="Z5" s="197">
        <v>59135</v>
      </c>
      <c r="AA5" s="198"/>
      <c r="AB5" s="197">
        <v>88691</v>
      </c>
      <c r="AC5" s="198"/>
      <c r="AD5" s="197">
        <v>373633</v>
      </c>
      <c r="AE5" s="198"/>
      <c r="AF5" s="197">
        <v>560382</v>
      </c>
      <c r="AG5" s="198"/>
      <c r="AH5" s="197" t="s">
        <v>116</v>
      </c>
      <c r="AI5" s="198"/>
      <c r="AJ5" s="197" t="s">
        <v>116</v>
      </c>
      <c r="AK5" s="198"/>
    </row>
    <row r="6" spans="1:37" ht="15" customHeight="1">
      <c r="A6" s="27"/>
      <c r="B6" s="188" t="s">
        <v>136</v>
      </c>
      <c r="C6" s="189"/>
      <c r="D6" s="188" t="s">
        <v>68</v>
      </c>
      <c r="E6" s="189"/>
      <c r="F6" s="188" t="s">
        <v>136</v>
      </c>
      <c r="G6" s="189"/>
      <c r="H6" s="184" t="s">
        <v>68</v>
      </c>
      <c r="I6" s="184"/>
      <c r="J6" s="188" t="s">
        <v>136</v>
      </c>
      <c r="K6" s="189"/>
      <c r="L6" s="184" t="s">
        <v>68</v>
      </c>
      <c r="M6" s="184"/>
      <c r="N6" s="188" t="s">
        <v>136</v>
      </c>
      <c r="O6" s="189"/>
      <c r="P6" s="184" t="s">
        <v>68</v>
      </c>
      <c r="Q6" s="184"/>
      <c r="R6" s="188" t="s">
        <v>136</v>
      </c>
      <c r="S6" s="189"/>
      <c r="T6" s="184" t="s">
        <v>68</v>
      </c>
      <c r="U6" s="184"/>
      <c r="V6" s="188" t="s">
        <v>136</v>
      </c>
      <c r="W6" s="189"/>
      <c r="X6" s="184" t="s">
        <v>68</v>
      </c>
      <c r="Y6" s="184"/>
      <c r="Z6" s="188" t="s">
        <v>136</v>
      </c>
      <c r="AA6" s="189"/>
      <c r="AB6" s="184" t="s">
        <v>68</v>
      </c>
      <c r="AC6" s="184"/>
      <c r="AD6" s="188" t="s">
        <v>136</v>
      </c>
      <c r="AE6" s="189"/>
      <c r="AF6" s="184" t="s">
        <v>68</v>
      </c>
      <c r="AG6" s="184"/>
      <c r="AH6" s="188" t="s">
        <v>136</v>
      </c>
      <c r="AI6" s="189"/>
      <c r="AJ6" s="184" t="s">
        <v>68</v>
      </c>
      <c r="AK6" s="184"/>
    </row>
    <row r="7" spans="1:37" ht="25.5">
      <c r="A7" s="27"/>
      <c r="B7" s="27" t="s">
        <v>69</v>
      </c>
      <c r="C7" s="27" t="s">
        <v>70</v>
      </c>
      <c r="D7" s="27" t="s">
        <v>69</v>
      </c>
      <c r="E7" s="27" t="s">
        <v>70</v>
      </c>
      <c r="F7" s="27" t="s">
        <v>69</v>
      </c>
      <c r="G7" s="27" t="s">
        <v>70</v>
      </c>
      <c r="H7" s="27" t="s">
        <v>69</v>
      </c>
      <c r="I7" s="27" t="s">
        <v>70</v>
      </c>
      <c r="J7" s="27" t="s">
        <v>69</v>
      </c>
      <c r="K7" s="27" t="s">
        <v>70</v>
      </c>
      <c r="L7" s="27" t="s">
        <v>69</v>
      </c>
      <c r="M7" s="27" t="s">
        <v>70</v>
      </c>
      <c r="N7" s="27" t="s">
        <v>69</v>
      </c>
      <c r="O7" s="27" t="s">
        <v>70</v>
      </c>
      <c r="P7" s="27" t="s">
        <v>69</v>
      </c>
      <c r="Q7" s="27" t="s">
        <v>70</v>
      </c>
      <c r="R7" s="27" t="s">
        <v>69</v>
      </c>
      <c r="S7" s="27" t="s">
        <v>70</v>
      </c>
      <c r="T7" s="27" t="s">
        <v>69</v>
      </c>
      <c r="U7" s="27" t="s">
        <v>70</v>
      </c>
      <c r="V7" s="27" t="s">
        <v>69</v>
      </c>
      <c r="W7" s="27" t="s">
        <v>70</v>
      </c>
      <c r="X7" s="27" t="s">
        <v>69</v>
      </c>
      <c r="Y7" s="27" t="s">
        <v>70</v>
      </c>
      <c r="Z7" s="27" t="s">
        <v>69</v>
      </c>
      <c r="AA7" s="27" t="s">
        <v>70</v>
      </c>
      <c r="AB7" s="27" t="s">
        <v>69</v>
      </c>
      <c r="AC7" s="27" t="s">
        <v>70</v>
      </c>
      <c r="AD7" s="27" t="s">
        <v>69</v>
      </c>
      <c r="AE7" s="27" t="s">
        <v>70</v>
      </c>
      <c r="AF7" s="27" t="s">
        <v>69</v>
      </c>
      <c r="AG7" s="27" t="s">
        <v>70</v>
      </c>
      <c r="AH7" s="27" t="s">
        <v>69</v>
      </c>
      <c r="AI7" s="27" t="s">
        <v>70</v>
      </c>
      <c r="AJ7" s="27" t="s">
        <v>69</v>
      </c>
      <c r="AK7" s="27" t="s">
        <v>70</v>
      </c>
    </row>
    <row r="8" spans="1:37" ht="25.5" customHeight="1">
      <c r="A8" s="27" t="s">
        <v>9</v>
      </c>
      <c r="B8" s="86">
        <v>1003.5281121447001</v>
      </c>
      <c r="C8" s="42">
        <v>1041.6303960515036</v>
      </c>
      <c r="D8" s="86">
        <v>979.91986627447727</v>
      </c>
      <c r="E8" s="42">
        <v>1098.8146573161875</v>
      </c>
      <c r="F8" s="86">
        <v>119.32130069454068</v>
      </c>
      <c r="G8" s="42">
        <v>1427.5191963455711</v>
      </c>
      <c r="H8" s="86">
        <v>112.33583392293158</v>
      </c>
      <c r="I8" s="42">
        <v>1514.4661307008148</v>
      </c>
      <c r="J8" s="86">
        <v>379.36162136539463</v>
      </c>
      <c r="K8" s="42">
        <v>817.15177330192068</v>
      </c>
      <c r="L8" s="86">
        <v>386.38160054938862</v>
      </c>
      <c r="M8" s="42">
        <v>811.64728492738584</v>
      </c>
      <c r="N8" s="86">
        <v>2212.5300048815379</v>
      </c>
      <c r="O8" s="42">
        <v>458.6492377448094</v>
      </c>
      <c r="P8" s="86">
        <v>2294.9580689792324</v>
      </c>
      <c r="Q8" s="42">
        <v>482.37697166986084</v>
      </c>
      <c r="R8" s="86">
        <v>289.36731332172792</v>
      </c>
      <c r="S8" s="42">
        <v>3242.9311647610589</v>
      </c>
      <c r="T8" s="86">
        <v>283.46074043366644</v>
      </c>
      <c r="U8" s="42">
        <v>3516.6422388330166</v>
      </c>
      <c r="V8" s="147" t="s">
        <v>116</v>
      </c>
      <c r="W8" s="148" t="s">
        <v>116</v>
      </c>
      <c r="X8" s="147" t="s">
        <v>116</v>
      </c>
      <c r="Y8" s="148" t="s">
        <v>116</v>
      </c>
      <c r="Z8" s="86">
        <v>4965.3472354113173</v>
      </c>
      <c r="AA8" s="42">
        <v>760.04305339769599</v>
      </c>
      <c r="AB8" s="86">
        <v>5017.8344635358953</v>
      </c>
      <c r="AC8" s="42">
        <v>772.59533366105632</v>
      </c>
      <c r="AD8" s="86">
        <v>1929.7213550490578</v>
      </c>
      <c r="AE8" s="42">
        <v>979.81062940962715</v>
      </c>
      <c r="AF8" s="86">
        <v>1893.2651090467878</v>
      </c>
      <c r="AG8" s="42">
        <v>1005.7672933964986</v>
      </c>
      <c r="AH8" s="147" t="s">
        <v>116</v>
      </c>
      <c r="AI8" s="148" t="s">
        <v>116</v>
      </c>
      <c r="AJ8" s="147" t="s">
        <v>116</v>
      </c>
      <c r="AK8" s="148" t="s">
        <v>116</v>
      </c>
    </row>
    <row r="9" spans="1:37" ht="25.5" customHeight="1">
      <c r="A9" s="27" t="s">
        <v>50</v>
      </c>
      <c r="B9" s="86">
        <v>141416.01885861054</v>
      </c>
      <c r="C9" s="42">
        <v>10.692340711266535</v>
      </c>
      <c r="D9" s="86">
        <v>137272.25158535136</v>
      </c>
      <c r="E9" s="42">
        <v>11.288986508945511</v>
      </c>
      <c r="F9" s="86">
        <v>43572.06782690758</v>
      </c>
      <c r="G9" s="42">
        <v>10.75047194224824</v>
      </c>
      <c r="H9" s="86">
        <v>41019.763125907448</v>
      </c>
      <c r="I9" s="42">
        <v>11.348599077900744</v>
      </c>
      <c r="J9" s="86">
        <v>73798.977077920834</v>
      </c>
      <c r="K9" s="42">
        <v>10.468327807058987</v>
      </c>
      <c r="L9" s="86">
        <v>69646.776303543753</v>
      </c>
      <c r="M9" s="42">
        <v>11.121285663801135</v>
      </c>
      <c r="N9" s="86">
        <v>144423.79135020866</v>
      </c>
      <c r="O9" s="42">
        <v>10.19309896944578</v>
      </c>
      <c r="P9" s="86">
        <v>140255.46954122951</v>
      </c>
      <c r="Q9" s="42">
        <v>10.818231997544014</v>
      </c>
      <c r="R9" s="86">
        <v>7980.991383090236</v>
      </c>
      <c r="S9" s="42">
        <v>208.21481866270693</v>
      </c>
      <c r="T9" s="86">
        <v>8238.6118889989557</v>
      </c>
      <c r="U9" s="42">
        <v>208.77645977271868</v>
      </c>
      <c r="V9" s="147" t="s">
        <v>116</v>
      </c>
      <c r="W9" s="148" t="s">
        <v>116</v>
      </c>
      <c r="X9" s="147" t="s">
        <v>116</v>
      </c>
      <c r="Y9" s="148" t="s">
        <v>116</v>
      </c>
      <c r="Z9" s="86">
        <v>73719.665752408328</v>
      </c>
      <c r="AA9" s="42">
        <v>22.56823342707478</v>
      </c>
      <c r="AB9" s="86">
        <v>76126.118312733553</v>
      </c>
      <c r="AC9" s="42">
        <v>22.628386778962991</v>
      </c>
      <c r="AD9" s="86">
        <v>50508.306376433342</v>
      </c>
      <c r="AE9" s="42">
        <v>18.06577394725015</v>
      </c>
      <c r="AF9" s="86">
        <v>50197.543819238148</v>
      </c>
      <c r="AG9" s="42">
        <v>18.360065777195761</v>
      </c>
      <c r="AH9" s="147" t="s">
        <v>116</v>
      </c>
      <c r="AI9" s="148" t="s">
        <v>116</v>
      </c>
      <c r="AJ9" s="147" t="s">
        <v>116</v>
      </c>
      <c r="AK9" s="148" t="s">
        <v>116</v>
      </c>
    </row>
    <row r="10" spans="1:37" ht="25.5" customHeight="1">
      <c r="A10" s="27" t="s">
        <v>51</v>
      </c>
      <c r="B10" s="86">
        <v>3030.7911572467788</v>
      </c>
      <c r="C10" s="42">
        <v>37.452598400800021</v>
      </c>
      <c r="D10" s="86">
        <v>2997.2035319458219</v>
      </c>
      <c r="E10" s="42">
        <v>36.562579614524367</v>
      </c>
      <c r="F10" s="86">
        <v>705.72838159045716</v>
      </c>
      <c r="G10" s="42">
        <v>46.756456326030836</v>
      </c>
      <c r="H10" s="86">
        <v>674.30737069054544</v>
      </c>
      <c r="I10" s="42">
        <v>45.403938138948675</v>
      </c>
      <c r="J10" s="86">
        <v>1554.9556937100438</v>
      </c>
      <c r="K10" s="42">
        <v>32.847448026395178</v>
      </c>
      <c r="L10" s="86">
        <v>1650.1314218106481</v>
      </c>
      <c r="M10" s="42">
        <v>32.625712456906825</v>
      </c>
      <c r="N10" s="86">
        <v>1286.7796010211971</v>
      </c>
      <c r="O10" s="42">
        <v>31.3573170825677</v>
      </c>
      <c r="P10" s="86">
        <v>1365.5408068405025</v>
      </c>
      <c r="Q10" s="42">
        <v>31.203509333886831</v>
      </c>
      <c r="R10" s="86">
        <v>222.30778770345296</v>
      </c>
      <c r="S10" s="42">
        <v>253.15903829785768</v>
      </c>
      <c r="T10" s="86">
        <v>220.15951178622828</v>
      </c>
      <c r="U10" s="42">
        <v>268.96416862785924</v>
      </c>
      <c r="V10" s="147" t="s">
        <v>116</v>
      </c>
      <c r="W10" s="148" t="s">
        <v>116</v>
      </c>
      <c r="X10" s="147" t="s">
        <v>116</v>
      </c>
      <c r="Y10" s="148" t="s">
        <v>116</v>
      </c>
      <c r="Z10" s="86">
        <v>5436.1924693026613</v>
      </c>
      <c r="AA10" s="42">
        <v>51.640382043015805</v>
      </c>
      <c r="AB10" s="86">
        <v>5768.930937963738</v>
      </c>
      <c r="AC10" s="42">
        <v>51.640382043015819</v>
      </c>
      <c r="AD10" s="86">
        <v>2035.6101184866723</v>
      </c>
      <c r="AE10" s="42">
        <v>50.746184306488324</v>
      </c>
      <c r="AF10" s="86">
        <v>2173.5462804317635</v>
      </c>
      <c r="AG10" s="42">
        <v>50.712421700623587</v>
      </c>
      <c r="AH10" s="147" t="s">
        <v>116</v>
      </c>
      <c r="AI10" s="148" t="s">
        <v>116</v>
      </c>
      <c r="AJ10" s="147" t="s">
        <v>116</v>
      </c>
      <c r="AK10" s="148" t="s">
        <v>116</v>
      </c>
    </row>
    <row r="11" spans="1:37" ht="25.5" customHeight="1">
      <c r="A11" s="27" t="s">
        <v>10</v>
      </c>
      <c r="B11" s="86">
        <v>4084.4324783195902</v>
      </c>
      <c r="C11" s="42">
        <v>45.880417406836415</v>
      </c>
      <c r="D11" s="86">
        <v>3963.1207492810199</v>
      </c>
      <c r="E11" s="42">
        <v>47.270639934680958</v>
      </c>
      <c r="F11" s="86">
        <v>2533.3716543362489</v>
      </c>
      <c r="G11" s="42">
        <v>45.880417406836422</v>
      </c>
      <c r="H11" s="86">
        <v>2458.1279828308079</v>
      </c>
      <c r="I11" s="42">
        <v>47.270639934680972</v>
      </c>
      <c r="J11" s="86">
        <v>2560.9822427934578</v>
      </c>
      <c r="K11" s="42">
        <v>45.880417406836422</v>
      </c>
      <c r="L11" s="86">
        <v>2484.918509200249</v>
      </c>
      <c r="M11" s="42">
        <v>47.270639934680972</v>
      </c>
      <c r="N11" s="86">
        <v>1600.5385461544151</v>
      </c>
      <c r="O11" s="42">
        <v>45.880417406836415</v>
      </c>
      <c r="P11" s="86">
        <v>1553.0009507950829</v>
      </c>
      <c r="Q11" s="42">
        <v>47.270639934680972</v>
      </c>
      <c r="R11" s="86">
        <v>2898.4944539983003</v>
      </c>
      <c r="S11" s="42">
        <v>66.408373096178934</v>
      </c>
      <c r="T11" s="86">
        <v>2812.4062702200968</v>
      </c>
      <c r="U11" s="42">
        <v>70.473096796649855</v>
      </c>
      <c r="V11" s="147" t="s">
        <v>116</v>
      </c>
      <c r="W11" s="148" t="s">
        <v>116</v>
      </c>
      <c r="X11" s="147" t="s">
        <v>116</v>
      </c>
      <c r="Y11" s="148" t="s">
        <v>116</v>
      </c>
      <c r="Z11" s="86">
        <v>2667.8489091095817</v>
      </c>
      <c r="AA11" s="42">
        <v>49.670429403854847</v>
      </c>
      <c r="AB11" s="86">
        <v>2588.6111286601181</v>
      </c>
      <c r="AC11" s="42">
        <v>49.67042940385484</v>
      </c>
      <c r="AD11" s="86">
        <v>4283.7496332215078</v>
      </c>
      <c r="AE11" s="42">
        <v>47.847797901793861</v>
      </c>
      <c r="AF11" s="86">
        <v>4587.2663374213598</v>
      </c>
      <c r="AG11" s="42">
        <v>47.803886265960585</v>
      </c>
      <c r="AH11" s="147" t="s">
        <v>116</v>
      </c>
      <c r="AI11" s="148" t="s">
        <v>116</v>
      </c>
      <c r="AJ11" s="147" t="s">
        <v>116</v>
      </c>
      <c r="AK11" s="148" t="s">
        <v>116</v>
      </c>
    </row>
    <row r="12" spans="1:37" ht="25.5" customHeight="1">
      <c r="A12" s="27" t="s">
        <v>11</v>
      </c>
      <c r="B12" s="86">
        <v>33131.394695116891</v>
      </c>
      <c r="C12" s="42">
        <v>13.784493518653267</v>
      </c>
      <c r="D12" s="86">
        <v>32147.359141277226</v>
      </c>
      <c r="E12" s="42">
        <v>14.052438300281777</v>
      </c>
      <c r="F12" s="86">
        <v>16051.29999197207</v>
      </c>
      <c r="G12" s="42">
        <v>13.269820060923918</v>
      </c>
      <c r="H12" s="86">
        <v>15551.351781637139</v>
      </c>
      <c r="I12" s="42">
        <v>13.5410218060227</v>
      </c>
      <c r="J12" s="86">
        <v>811.81449607835464</v>
      </c>
      <c r="K12" s="42">
        <v>25.827779850172814</v>
      </c>
      <c r="L12" s="86">
        <v>773.00882873246212</v>
      </c>
      <c r="M12" s="42">
        <v>25.18919464808279</v>
      </c>
      <c r="N12" s="86">
        <v>11527.140097088346</v>
      </c>
      <c r="O12" s="42">
        <v>13.048417250271861</v>
      </c>
      <c r="P12" s="86">
        <v>11212.153324263973</v>
      </c>
      <c r="Q12" s="42">
        <v>13.410966704835865</v>
      </c>
      <c r="R12" s="86">
        <v>3488.9447148812201</v>
      </c>
      <c r="S12" s="42">
        <v>77.494821574764742</v>
      </c>
      <c r="T12" s="86">
        <v>3606.8066776913438</v>
      </c>
      <c r="U12" s="42">
        <v>73.996634798111202</v>
      </c>
      <c r="V12" s="147" t="s">
        <v>116</v>
      </c>
      <c r="W12" s="148" t="s">
        <v>116</v>
      </c>
      <c r="X12" s="147" t="s">
        <v>116</v>
      </c>
      <c r="Y12" s="148" t="s">
        <v>116</v>
      </c>
      <c r="Z12" s="86">
        <v>9594.2759743658244</v>
      </c>
      <c r="AA12" s="42">
        <v>27.808403533269722</v>
      </c>
      <c r="AB12" s="86">
        <v>10117.231465632312</v>
      </c>
      <c r="AC12" s="42">
        <v>27.073587358511112</v>
      </c>
      <c r="AD12" s="86">
        <v>3838.8901133685345</v>
      </c>
      <c r="AE12" s="42">
        <v>45.440280896656844</v>
      </c>
      <c r="AF12" s="86">
        <v>3710.9367793291103</v>
      </c>
      <c r="AG12" s="42">
        <v>44.197227759875723</v>
      </c>
      <c r="AH12" s="147" t="s">
        <v>116</v>
      </c>
      <c r="AI12" s="148" t="s">
        <v>116</v>
      </c>
      <c r="AJ12" s="147" t="s">
        <v>116</v>
      </c>
      <c r="AK12" s="148" t="s">
        <v>116</v>
      </c>
    </row>
    <row r="13" spans="1:37" ht="25.5" customHeight="1">
      <c r="A13" s="27" t="s">
        <v>12</v>
      </c>
      <c r="B13" s="86">
        <v>2488.4619170032947</v>
      </c>
      <c r="C13" s="42">
        <v>25.4568465151312</v>
      </c>
      <c r="D13" s="86">
        <v>2414.5521096063799</v>
      </c>
      <c r="E13" s="42">
        <v>26.228214421386191</v>
      </c>
      <c r="F13" s="86">
        <v>274.99113349920009</v>
      </c>
      <c r="G13" s="42">
        <v>25.4568465151312</v>
      </c>
      <c r="H13" s="86">
        <v>266.82362184314036</v>
      </c>
      <c r="I13" s="42">
        <v>26.228214421386191</v>
      </c>
      <c r="J13" s="86">
        <v>2069.4265261273226</v>
      </c>
      <c r="K13" s="42">
        <v>25.4568465151312</v>
      </c>
      <c r="L13" s="86">
        <v>2132.1322192955067</v>
      </c>
      <c r="M13" s="42">
        <v>26.228214421386191</v>
      </c>
      <c r="N13" s="86">
        <v>950.9404487336335</v>
      </c>
      <c r="O13" s="42">
        <v>25.4568465151312</v>
      </c>
      <c r="P13" s="86">
        <v>922.69656646579574</v>
      </c>
      <c r="Q13" s="42">
        <v>26.228214421386191</v>
      </c>
      <c r="R13" s="86">
        <v>1068.1206908883296</v>
      </c>
      <c r="S13" s="42">
        <v>88.650847080504874</v>
      </c>
      <c r="T13" s="86">
        <v>1036.3964382482552</v>
      </c>
      <c r="U13" s="42">
        <v>94.076988128608448</v>
      </c>
      <c r="V13" s="147" t="s">
        <v>116</v>
      </c>
      <c r="W13" s="148" t="s">
        <v>116</v>
      </c>
      <c r="X13" s="147" t="s">
        <v>116</v>
      </c>
      <c r="Y13" s="148" t="s">
        <v>116</v>
      </c>
      <c r="Z13" s="86">
        <v>3241.1785962000613</v>
      </c>
      <c r="AA13" s="42">
        <v>36.827533495260035</v>
      </c>
      <c r="AB13" s="86">
        <v>3339.3895488435192</v>
      </c>
      <c r="AC13" s="42">
        <v>36.827533495260035</v>
      </c>
      <c r="AD13" s="86">
        <v>2319.2144931893113</v>
      </c>
      <c r="AE13" s="42">
        <v>49.215708280692574</v>
      </c>
      <c r="AF13" s="86">
        <v>2427.4116170822663</v>
      </c>
      <c r="AG13" s="42">
        <v>49.222459780803867</v>
      </c>
      <c r="AH13" s="147" t="s">
        <v>116</v>
      </c>
      <c r="AI13" s="148" t="s">
        <v>116</v>
      </c>
      <c r="AJ13" s="147" t="s">
        <v>116</v>
      </c>
      <c r="AK13" s="148" t="s">
        <v>116</v>
      </c>
    </row>
    <row r="14" spans="1:37" ht="25.5" customHeight="1">
      <c r="A14" s="27" t="s">
        <v>0</v>
      </c>
      <c r="B14" s="86">
        <v>5558.6853632734765</v>
      </c>
      <c r="C14" s="42">
        <v>15.114230249667459</v>
      </c>
      <c r="D14" s="86">
        <v>5393.5868492988902</v>
      </c>
      <c r="E14" s="42">
        <v>15.572206540462632</v>
      </c>
      <c r="F14" s="86">
        <v>930.46637702392673</v>
      </c>
      <c r="G14" s="42">
        <v>15.114230249667459</v>
      </c>
      <c r="H14" s="86">
        <v>902.83059515993909</v>
      </c>
      <c r="I14" s="42">
        <v>15.572206540462634</v>
      </c>
      <c r="J14" s="86">
        <v>2716.2106214068294</v>
      </c>
      <c r="K14" s="42">
        <v>15.114230249667459</v>
      </c>
      <c r="L14" s="86">
        <v>2635.5364497404248</v>
      </c>
      <c r="M14" s="42">
        <v>15.572206540462634</v>
      </c>
      <c r="N14" s="86">
        <v>1151.4572153609702</v>
      </c>
      <c r="O14" s="42">
        <v>15.114230249667463</v>
      </c>
      <c r="P14" s="86">
        <v>1117.2577846075342</v>
      </c>
      <c r="Q14" s="42">
        <v>15.572206540462634</v>
      </c>
      <c r="R14" s="86">
        <v>5218.6079483076273</v>
      </c>
      <c r="S14" s="42">
        <v>15.957342076162865</v>
      </c>
      <c r="T14" s="86">
        <v>5350.9733658790474</v>
      </c>
      <c r="U14" s="42">
        <v>16.440266632022041</v>
      </c>
      <c r="V14" s="147" t="s">
        <v>116</v>
      </c>
      <c r="W14" s="148" t="s">
        <v>116</v>
      </c>
      <c r="X14" s="147" t="s">
        <v>116</v>
      </c>
      <c r="Y14" s="148" t="s">
        <v>116</v>
      </c>
      <c r="Z14" s="86">
        <v>7700.0529824792029</v>
      </c>
      <c r="AA14" s="42">
        <v>13.658469047854767</v>
      </c>
      <c r="AB14" s="86">
        <v>7933.3722879013058</v>
      </c>
      <c r="AC14" s="42">
        <v>13.658469047854767</v>
      </c>
      <c r="AD14" s="86">
        <v>5186.924053418652</v>
      </c>
      <c r="AE14" s="42">
        <v>14.837916288560757</v>
      </c>
      <c r="AF14" s="86">
        <v>5087.8248970620189</v>
      </c>
      <c r="AG14" s="42">
        <v>14.866587221187078</v>
      </c>
      <c r="AH14" s="147" t="s">
        <v>116</v>
      </c>
      <c r="AI14" s="148" t="s">
        <v>116</v>
      </c>
      <c r="AJ14" s="147" t="s">
        <v>116</v>
      </c>
      <c r="AK14" s="148" t="s">
        <v>116</v>
      </c>
    </row>
    <row r="15" spans="1:37" ht="25.5" customHeight="1">
      <c r="A15" s="27" t="s">
        <v>15</v>
      </c>
      <c r="B15" s="86">
        <v>243085.91720025189</v>
      </c>
      <c r="C15" s="42">
        <v>1.6412487192702898</v>
      </c>
      <c r="D15" s="86">
        <v>235866.02237348721</v>
      </c>
      <c r="E15" s="42">
        <v>1.7417062708793858</v>
      </c>
      <c r="F15" s="86">
        <v>24145.138002217373</v>
      </c>
      <c r="G15" s="42">
        <v>1.64124871927029</v>
      </c>
      <c r="H15" s="86">
        <v>23428.003258413512</v>
      </c>
      <c r="I15" s="42">
        <v>1.741706270879386</v>
      </c>
      <c r="J15" s="86">
        <v>74387.712011292882</v>
      </c>
      <c r="K15" s="42">
        <v>1.64124871927029</v>
      </c>
      <c r="L15" s="86">
        <v>76641.734072947074</v>
      </c>
      <c r="M15" s="42">
        <v>1.741706270879386</v>
      </c>
      <c r="N15" s="86">
        <v>367063.89162507327</v>
      </c>
      <c r="O15" s="42">
        <v>1.6412487192702898</v>
      </c>
      <c r="P15" s="86">
        <v>378186.2946052046</v>
      </c>
      <c r="Q15" s="42">
        <v>1.7417062708793858</v>
      </c>
      <c r="R15" s="86">
        <v>624.05882019767216</v>
      </c>
      <c r="S15" s="42">
        <v>80.049450679328544</v>
      </c>
      <c r="T15" s="86">
        <v>642.96842650848191</v>
      </c>
      <c r="U15" s="42">
        <v>82.475029084362887</v>
      </c>
      <c r="V15" s="147" t="s">
        <v>116</v>
      </c>
      <c r="W15" s="148" t="s">
        <v>116</v>
      </c>
      <c r="X15" s="147" t="s">
        <v>116</v>
      </c>
      <c r="Y15" s="148" t="s">
        <v>116</v>
      </c>
      <c r="Z15" s="86">
        <v>32461.658474437711</v>
      </c>
      <c r="AA15" s="42">
        <v>10.691680578903497</v>
      </c>
      <c r="AB15" s="86">
        <v>31497.514756088432</v>
      </c>
      <c r="AC15" s="42">
        <v>11.015649192124854</v>
      </c>
      <c r="AD15" s="86">
        <v>8185.1442298627362</v>
      </c>
      <c r="AE15" s="42">
        <v>21.026945449682611</v>
      </c>
      <c r="AF15" s="86">
        <v>8603.5865508356401</v>
      </c>
      <c r="AG15" s="42">
        <v>21.609269731587158</v>
      </c>
      <c r="AH15" s="147" t="s">
        <v>116</v>
      </c>
      <c r="AI15" s="148" t="s">
        <v>116</v>
      </c>
      <c r="AJ15" s="147" t="s">
        <v>116</v>
      </c>
      <c r="AK15" s="148" t="s">
        <v>116</v>
      </c>
    </row>
    <row r="16" spans="1:37" ht="25.5" customHeight="1">
      <c r="A16" s="27" t="s">
        <v>1</v>
      </c>
      <c r="B16" s="86">
        <v>75.840199254067713</v>
      </c>
      <c r="C16" s="42">
        <v>26.363026217847981</v>
      </c>
      <c r="D16" s="86">
        <v>78.138233131665231</v>
      </c>
      <c r="E16" s="42">
        <v>26.363026217847981</v>
      </c>
      <c r="F16" s="86">
        <v>1.9098251669396322</v>
      </c>
      <c r="G16" s="42">
        <v>26.363026217847985</v>
      </c>
      <c r="H16" s="86">
        <v>2.0267217457576732</v>
      </c>
      <c r="I16" s="42">
        <v>26.363026217847985</v>
      </c>
      <c r="J16" s="86">
        <v>141.75618555087175</v>
      </c>
      <c r="K16" s="42">
        <v>26.363026217847981</v>
      </c>
      <c r="L16" s="86">
        <v>150.43279815606954</v>
      </c>
      <c r="M16" s="42">
        <v>26.363026217847981</v>
      </c>
      <c r="N16" s="86">
        <v>181.03056001985354</v>
      </c>
      <c r="O16" s="42">
        <v>26.363026217847985</v>
      </c>
      <c r="P16" s="86">
        <v>192.11107853754874</v>
      </c>
      <c r="Q16" s="42">
        <v>26.363026217847985</v>
      </c>
      <c r="R16" s="86">
        <v>4.4822927201832483</v>
      </c>
      <c r="S16" s="42">
        <v>157.13486357976694</v>
      </c>
      <c r="T16" s="86">
        <v>4.6181106718975213</v>
      </c>
      <c r="U16" s="42">
        <v>152.46780099658426</v>
      </c>
      <c r="V16" s="147" t="s">
        <v>116</v>
      </c>
      <c r="W16" s="148" t="s">
        <v>116</v>
      </c>
      <c r="X16" s="147" t="s">
        <v>116</v>
      </c>
      <c r="Y16" s="148" t="s">
        <v>116</v>
      </c>
      <c r="Z16" s="86">
        <v>15.543152264557868</v>
      </c>
      <c r="AA16" s="42">
        <v>162.7376723032836</v>
      </c>
      <c r="AB16" s="86">
        <v>14.629090566183748</v>
      </c>
      <c r="AC16" s="42">
        <v>172.69851974962302</v>
      </c>
      <c r="AD16" s="86">
        <v>99.514044052427195</v>
      </c>
      <c r="AE16" s="42">
        <v>130.10296364176699</v>
      </c>
      <c r="AF16" s="86">
        <v>103.42568077667644</v>
      </c>
      <c r="AG16" s="42">
        <v>137.91884806709598</v>
      </c>
      <c r="AH16" s="147" t="s">
        <v>116</v>
      </c>
      <c r="AI16" s="148" t="s">
        <v>116</v>
      </c>
      <c r="AJ16" s="147" t="s">
        <v>116</v>
      </c>
      <c r="AK16" s="148" t="s">
        <v>116</v>
      </c>
    </row>
    <row r="17" spans="1:37" ht="25.5" customHeight="1">
      <c r="A17" s="27" t="s">
        <v>52</v>
      </c>
      <c r="B17" s="86">
        <v>2280.3366034340729</v>
      </c>
      <c r="C17" s="42">
        <v>25.609247124324039</v>
      </c>
      <c r="D17" s="86">
        <v>2212.6083259754773</v>
      </c>
      <c r="E17" s="42">
        <v>27.983915782421231</v>
      </c>
      <c r="F17" s="86">
        <v>1625.0911595092734</v>
      </c>
      <c r="G17" s="42">
        <v>25.609247124324039</v>
      </c>
      <c r="H17" s="86">
        <v>1576.8243269806885</v>
      </c>
      <c r="I17" s="42">
        <v>27.983915782421235</v>
      </c>
      <c r="J17" s="86">
        <v>122.61553002940678</v>
      </c>
      <c r="K17" s="42">
        <v>25.609247124324039</v>
      </c>
      <c r="L17" s="86">
        <v>115.40475593943742</v>
      </c>
      <c r="M17" s="42">
        <v>27.983915782421231</v>
      </c>
      <c r="N17" s="86">
        <v>124.65422565953247</v>
      </c>
      <c r="O17" s="42">
        <v>25.609247124324039</v>
      </c>
      <c r="P17" s="86">
        <v>120.95187050321871</v>
      </c>
      <c r="Q17" s="42">
        <v>27.983915782421231</v>
      </c>
      <c r="R17" s="86">
        <v>2269.8051438698603</v>
      </c>
      <c r="S17" s="42">
        <v>21.159079802724193</v>
      </c>
      <c r="T17" s="86">
        <v>2202.389661291782</v>
      </c>
      <c r="U17" s="42">
        <v>21.800221079826542</v>
      </c>
      <c r="V17" s="147" t="s">
        <v>116</v>
      </c>
      <c r="W17" s="148" t="s">
        <v>116</v>
      </c>
      <c r="X17" s="147" t="s">
        <v>116</v>
      </c>
      <c r="Y17" s="148" t="s">
        <v>116</v>
      </c>
      <c r="Z17" s="86">
        <v>1942.2820170483722</v>
      </c>
      <c r="AA17" s="42">
        <v>21.779621748223381</v>
      </c>
      <c r="AB17" s="86">
        <v>1942.2820170483722</v>
      </c>
      <c r="AC17" s="42">
        <v>22.439566066816298</v>
      </c>
      <c r="AD17" s="86">
        <v>2618.8303328626225</v>
      </c>
      <c r="AE17" s="42">
        <v>21.022585891962475</v>
      </c>
      <c r="AF17" s="86">
        <v>2594.0324670151231</v>
      </c>
      <c r="AG17" s="42">
        <v>21.657495249582951</v>
      </c>
      <c r="AH17" s="147" t="s">
        <v>116</v>
      </c>
      <c r="AI17" s="148" t="s">
        <v>116</v>
      </c>
      <c r="AJ17" s="147" t="s">
        <v>116</v>
      </c>
      <c r="AK17" s="148" t="s">
        <v>116</v>
      </c>
    </row>
    <row r="18" spans="1:37" ht="25.5" customHeight="1">
      <c r="A18" s="27" t="s">
        <v>2</v>
      </c>
      <c r="B18" s="86">
        <v>3013.7427246900984</v>
      </c>
      <c r="C18" s="42">
        <v>149.76172209922288</v>
      </c>
      <c r="D18" s="86">
        <v>2924.2315520240777</v>
      </c>
      <c r="E18" s="42">
        <v>154.29965204055142</v>
      </c>
      <c r="F18" s="86">
        <v>0</v>
      </c>
      <c r="G18" s="42">
        <v>0</v>
      </c>
      <c r="H18" s="86">
        <v>0</v>
      </c>
      <c r="I18" s="42">
        <v>0</v>
      </c>
      <c r="J18" s="86">
        <v>0</v>
      </c>
      <c r="K18" s="42">
        <v>0</v>
      </c>
      <c r="L18" s="86">
        <v>0</v>
      </c>
      <c r="M18" s="42">
        <v>0</v>
      </c>
      <c r="N18" s="86">
        <v>59114.193903240863</v>
      </c>
      <c r="O18" s="42">
        <v>149.76172209922288</v>
      </c>
      <c r="P18" s="86">
        <v>60905.413092702962</v>
      </c>
      <c r="Q18" s="42">
        <v>154.29965204055142</v>
      </c>
      <c r="R18" s="86">
        <v>17.972216067111514</v>
      </c>
      <c r="S18" s="42">
        <v>507.29966184305732</v>
      </c>
      <c r="T18" s="86">
        <v>18.5235686545494</v>
      </c>
      <c r="U18" s="42">
        <v>538.25193426032661</v>
      </c>
      <c r="V18" s="147" t="s">
        <v>116</v>
      </c>
      <c r="W18" s="148" t="s">
        <v>116</v>
      </c>
      <c r="X18" s="147" t="s">
        <v>116</v>
      </c>
      <c r="Y18" s="148" t="s">
        <v>116</v>
      </c>
      <c r="Z18" s="86">
        <v>2291.8692400534046</v>
      </c>
      <c r="AA18" s="42">
        <v>477.56908334417386</v>
      </c>
      <c r="AB18" s="86">
        <v>2432.1499724985933</v>
      </c>
      <c r="AC18" s="42">
        <v>521.85263173542899</v>
      </c>
      <c r="AD18" s="86">
        <v>998.38694459024794</v>
      </c>
      <c r="AE18" s="42">
        <v>520.0417489538288</v>
      </c>
      <c r="AF18" s="86">
        <v>1068.6796553283375</v>
      </c>
      <c r="AG18" s="42">
        <v>569.10272909030209</v>
      </c>
      <c r="AH18" s="147" t="s">
        <v>116</v>
      </c>
      <c r="AI18" s="148" t="s">
        <v>116</v>
      </c>
      <c r="AJ18" s="147" t="s">
        <v>116</v>
      </c>
      <c r="AK18" s="148" t="s">
        <v>116</v>
      </c>
    </row>
    <row r="19" spans="1:37" ht="25.5" customHeight="1">
      <c r="A19" s="27" t="s">
        <v>53</v>
      </c>
      <c r="B19" s="86">
        <v>30442.328646624781</v>
      </c>
      <c r="C19" s="42">
        <v>23.882865017428124</v>
      </c>
      <c r="D19" s="86">
        <v>29538.161043491378</v>
      </c>
      <c r="E19" s="42">
        <v>26.097451441899185</v>
      </c>
      <c r="F19" s="86">
        <v>1806.4811744760395</v>
      </c>
      <c r="G19" s="42">
        <v>23.88286501742812</v>
      </c>
      <c r="H19" s="86">
        <v>1700.2456295674526</v>
      </c>
      <c r="I19" s="42">
        <v>26.097451441899182</v>
      </c>
      <c r="J19" s="86">
        <v>957.87215906514211</v>
      </c>
      <c r="K19" s="42">
        <v>23.882865017428124</v>
      </c>
      <c r="L19" s="86">
        <v>1016.5015981772013</v>
      </c>
      <c r="M19" s="42">
        <v>26.097451441899185</v>
      </c>
      <c r="N19" s="86">
        <v>17294.710771923561</v>
      </c>
      <c r="O19" s="42">
        <v>23.88286501742812</v>
      </c>
      <c r="P19" s="86">
        <v>16781.040567286658</v>
      </c>
      <c r="Q19" s="42">
        <v>26.097451441899182</v>
      </c>
      <c r="R19" s="86">
        <v>161.74272484615801</v>
      </c>
      <c r="S19" s="42">
        <v>172.13798658234376</v>
      </c>
      <c r="T19" s="86">
        <v>165.13800486780926</v>
      </c>
      <c r="U19" s="42">
        <v>186.94716633469949</v>
      </c>
      <c r="V19" s="147" t="s">
        <v>116</v>
      </c>
      <c r="W19" s="148" t="s">
        <v>116</v>
      </c>
      <c r="X19" s="147" t="s">
        <v>116</v>
      </c>
      <c r="Y19" s="148" t="s">
        <v>116</v>
      </c>
      <c r="Z19" s="86">
        <v>10053.851524535279</v>
      </c>
      <c r="AA19" s="42">
        <v>34.780800292635995</v>
      </c>
      <c r="AB19" s="86">
        <v>10986.115014850862</v>
      </c>
      <c r="AC19" s="42">
        <v>32.735410989026661</v>
      </c>
      <c r="AD19" s="86">
        <v>4967.3383719767126</v>
      </c>
      <c r="AE19" s="42">
        <v>43.629607103348178</v>
      </c>
      <c r="AF19" s="86">
        <v>5427.9447571949977</v>
      </c>
      <c r="AG19" s="42">
        <v>41.063837168814473</v>
      </c>
      <c r="AH19" s="147" t="s">
        <v>116</v>
      </c>
      <c r="AI19" s="148" t="s">
        <v>116</v>
      </c>
      <c r="AJ19" s="147" t="s">
        <v>116</v>
      </c>
      <c r="AK19" s="148" t="s">
        <v>116</v>
      </c>
    </row>
    <row r="20" spans="1:37" ht="25.5" customHeight="1">
      <c r="A20" s="27" t="s">
        <v>42</v>
      </c>
      <c r="B20" s="86">
        <v>431.23194182483041</v>
      </c>
      <c r="C20" s="42">
        <v>587.4200294935622</v>
      </c>
      <c r="D20" s="86">
        <v>418.42392192069116</v>
      </c>
      <c r="E20" s="42">
        <v>623.37483465880416</v>
      </c>
      <c r="F20" s="86">
        <v>5.0094787450018288E-2</v>
      </c>
      <c r="G20" s="42">
        <v>587.4200294935622</v>
      </c>
      <c r="H20" s="86">
        <v>4.7148813189657607E-2</v>
      </c>
      <c r="I20" s="42">
        <v>623.37483465880416</v>
      </c>
      <c r="J20" s="86">
        <v>0</v>
      </c>
      <c r="K20" s="42">
        <v>0</v>
      </c>
      <c r="L20" s="86">
        <v>0</v>
      </c>
      <c r="M20" s="42">
        <v>0</v>
      </c>
      <c r="N20" s="86">
        <v>221.89131836281931</v>
      </c>
      <c r="O20" s="42">
        <v>587.4200294935622</v>
      </c>
      <c r="P20" s="86">
        <v>215.30092431612522</v>
      </c>
      <c r="Q20" s="42">
        <v>623.37483465880416</v>
      </c>
      <c r="R20" s="86">
        <v>0</v>
      </c>
      <c r="S20" s="42">
        <v>0</v>
      </c>
      <c r="T20" s="86">
        <v>0</v>
      </c>
      <c r="U20" s="42">
        <v>0</v>
      </c>
      <c r="V20" s="147" t="s">
        <v>116</v>
      </c>
      <c r="W20" s="148" t="s">
        <v>116</v>
      </c>
      <c r="X20" s="147" t="s">
        <v>116</v>
      </c>
      <c r="Y20" s="148" t="s">
        <v>116</v>
      </c>
      <c r="Z20" s="86">
        <v>0</v>
      </c>
      <c r="AA20" s="42">
        <v>0</v>
      </c>
      <c r="AB20" s="86">
        <v>0</v>
      </c>
      <c r="AC20" s="42">
        <v>0</v>
      </c>
      <c r="AD20" s="86">
        <v>0</v>
      </c>
      <c r="AE20" s="42">
        <v>0</v>
      </c>
      <c r="AF20" s="86">
        <v>0</v>
      </c>
      <c r="AG20" s="42">
        <v>0</v>
      </c>
      <c r="AH20" s="147" t="s">
        <v>116</v>
      </c>
      <c r="AI20" s="148" t="s">
        <v>116</v>
      </c>
      <c r="AJ20" s="147" t="s">
        <v>116</v>
      </c>
      <c r="AK20" s="148" t="s">
        <v>116</v>
      </c>
    </row>
    <row r="21" spans="1:37" ht="25.5" customHeight="1">
      <c r="A21" s="27" t="s">
        <v>43</v>
      </c>
      <c r="B21" s="86">
        <v>355509.21590728656</v>
      </c>
      <c r="C21" s="42">
        <v>7.9551992467193884</v>
      </c>
      <c r="D21" s="86">
        <v>344950.23668562423</v>
      </c>
      <c r="E21" s="42">
        <v>7.9551992467193875</v>
      </c>
      <c r="F21" s="86">
        <v>2425.7375265883716</v>
      </c>
      <c r="G21" s="42">
        <v>7.9551992467193884</v>
      </c>
      <c r="H21" s="86">
        <v>2283.0847541247626</v>
      </c>
      <c r="I21" s="42">
        <v>7.9551992467193884</v>
      </c>
      <c r="J21" s="86">
        <v>2.500697619334352</v>
      </c>
      <c r="K21" s="42">
        <v>7.9551992467193893</v>
      </c>
      <c r="L21" s="86">
        <v>2.3536365937365371</v>
      </c>
      <c r="M21" s="42">
        <v>7.9551992467193893</v>
      </c>
      <c r="N21" s="86">
        <v>526179.67154963594</v>
      </c>
      <c r="O21" s="42">
        <v>7.9551992467193884</v>
      </c>
      <c r="P21" s="86">
        <v>542123.44177726144</v>
      </c>
      <c r="Q21" s="42">
        <v>7.9551992467193884</v>
      </c>
      <c r="R21" s="86">
        <v>0</v>
      </c>
      <c r="S21" s="42">
        <v>0</v>
      </c>
      <c r="T21" s="86">
        <v>0</v>
      </c>
      <c r="U21" s="42">
        <v>0</v>
      </c>
      <c r="V21" s="147" t="s">
        <v>116</v>
      </c>
      <c r="W21" s="148" t="s">
        <v>116</v>
      </c>
      <c r="X21" s="147" t="s">
        <v>116</v>
      </c>
      <c r="Y21" s="148" t="s">
        <v>116</v>
      </c>
      <c r="Z21" s="86">
        <v>0</v>
      </c>
      <c r="AA21" s="42">
        <v>0</v>
      </c>
      <c r="AB21" s="86">
        <v>0</v>
      </c>
      <c r="AC21" s="42">
        <v>0</v>
      </c>
      <c r="AD21" s="86">
        <v>0</v>
      </c>
      <c r="AE21" s="42">
        <v>0</v>
      </c>
      <c r="AF21" s="86">
        <v>0</v>
      </c>
      <c r="AG21" s="42">
        <v>0</v>
      </c>
      <c r="AH21" s="147" t="s">
        <v>116</v>
      </c>
      <c r="AI21" s="148" t="s">
        <v>116</v>
      </c>
      <c r="AJ21" s="147" t="s">
        <v>116</v>
      </c>
      <c r="AK21" s="148" t="s">
        <v>116</v>
      </c>
    </row>
    <row r="22" spans="1:37" ht="25.5" customHeight="1">
      <c r="A22" s="27" t="s">
        <v>3</v>
      </c>
      <c r="B22" s="86">
        <v>4583.0558350923156</v>
      </c>
      <c r="C22" s="42">
        <v>16.058589461429889</v>
      </c>
      <c r="D22" s="86">
        <v>4446.9344937342385</v>
      </c>
      <c r="E22" s="42">
        <v>17.547654286419899</v>
      </c>
      <c r="F22" s="86">
        <v>3058.5434629429037</v>
      </c>
      <c r="G22" s="42">
        <v>16.058589461429893</v>
      </c>
      <c r="H22" s="86">
        <v>2967.7016635500363</v>
      </c>
      <c r="I22" s="42">
        <v>17.547654286419903</v>
      </c>
      <c r="J22" s="86">
        <v>314.99506238953944</v>
      </c>
      <c r="K22" s="42">
        <v>16.058589461429893</v>
      </c>
      <c r="L22" s="86">
        <v>296.47083276053542</v>
      </c>
      <c r="M22" s="42">
        <v>17.547654286419903</v>
      </c>
      <c r="N22" s="86">
        <v>3649.5464376266082</v>
      </c>
      <c r="O22" s="42">
        <v>16.058589461429893</v>
      </c>
      <c r="P22" s="86">
        <v>3541.1512588826599</v>
      </c>
      <c r="Q22" s="42">
        <v>17.547654286419903</v>
      </c>
      <c r="R22" s="86">
        <v>216.62971862161439</v>
      </c>
      <c r="S22" s="42">
        <v>109.46922039647687</v>
      </c>
      <c r="T22" s="86">
        <v>210.19559934883387</v>
      </c>
      <c r="U22" s="42">
        <v>112.78624724371053</v>
      </c>
      <c r="V22" s="147" t="s">
        <v>116</v>
      </c>
      <c r="W22" s="148" t="s">
        <v>116</v>
      </c>
      <c r="X22" s="147" t="s">
        <v>116</v>
      </c>
      <c r="Y22" s="148" t="s">
        <v>116</v>
      </c>
      <c r="Z22" s="86">
        <v>2420.8228505699908</v>
      </c>
      <c r="AA22" s="42">
        <v>10.022083487141023</v>
      </c>
      <c r="AB22" s="86">
        <v>2568.996575607679</v>
      </c>
      <c r="AC22" s="42">
        <v>10.325762638884882</v>
      </c>
      <c r="AD22" s="86">
        <v>3051.9569958941379</v>
      </c>
      <c r="AE22" s="42">
        <v>12.625056203620421</v>
      </c>
      <c r="AF22" s="86">
        <v>3328.9146833044815</v>
      </c>
      <c r="AG22" s="42">
        <v>13.011120386884432</v>
      </c>
      <c r="AH22" s="147" t="s">
        <v>116</v>
      </c>
      <c r="AI22" s="148" t="s">
        <v>116</v>
      </c>
      <c r="AJ22" s="147" t="s">
        <v>116</v>
      </c>
      <c r="AK22" s="148" t="s">
        <v>116</v>
      </c>
    </row>
    <row r="23" spans="1:37" ht="25.5" customHeight="1">
      <c r="A23" s="45" t="s">
        <v>54</v>
      </c>
      <c r="B23" s="86">
        <v>827104.19048292702</v>
      </c>
      <c r="C23" s="42">
        <v>9.8435548220627567</v>
      </c>
      <c r="D23" s="86">
        <v>802605.54693047842</v>
      </c>
      <c r="E23" s="42">
        <v>10.207634196721768</v>
      </c>
      <c r="F23" s="86">
        <v>96544.469530121918</v>
      </c>
      <c r="G23" s="42">
        <v>12.24233584773795</v>
      </c>
      <c r="H23" s="86">
        <v>92269.166444496805</v>
      </c>
      <c r="I23" s="42">
        <v>12.822327016831203</v>
      </c>
      <c r="J23" s="86">
        <v>158264.22423163938</v>
      </c>
      <c r="K23" s="42">
        <v>9.2988145054060265</v>
      </c>
      <c r="L23" s="86">
        <v>156281.65160563585</v>
      </c>
      <c r="M23" s="42">
        <v>9.5628467928698626</v>
      </c>
      <c r="N23" s="86">
        <v>1135695.98805397</v>
      </c>
      <c r="O23" s="42">
        <v>14.972025789262803</v>
      </c>
      <c r="P23" s="86">
        <v>1159421.2414110366</v>
      </c>
      <c r="Q23" s="42">
        <v>15.440069404030112</v>
      </c>
      <c r="R23" s="86">
        <v>24239.21742081004</v>
      </c>
      <c r="S23" s="42">
        <v>140.28274054442974</v>
      </c>
      <c r="T23" s="86">
        <v>24572.488752814719</v>
      </c>
      <c r="U23" s="42">
        <v>143.80783436678706</v>
      </c>
      <c r="V23" s="147" t="s">
        <v>116</v>
      </c>
      <c r="W23" s="148" t="s">
        <v>116</v>
      </c>
      <c r="X23" s="147" t="s">
        <v>116</v>
      </c>
      <c r="Y23" s="148" t="s">
        <v>116</v>
      </c>
      <c r="Z23" s="86">
        <v>151074.39670888364</v>
      </c>
      <c r="AA23" s="42">
        <v>52.436551853263786</v>
      </c>
      <c r="AB23" s="86">
        <v>154564.24463396682</v>
      </c>
      <c r="AC23" s="42">
        <v>53.580663502040657</v>
      </c>
      <c r="AD23" s="86">
        <v>87987.976943919304</v>
      </c>
      <c r="AE23" s="42">
        <v>49.874013879914727</v>
      </c>
      <c r="AF23" s="86">
        <v>89030.832353634934</v>
      </c>
      <c r="AG23" s="42">
        <v>50.93734077572212</v>
      </c>
      <c r="AH23" s="147" t="s">
        <v>116</v>
      </c>
      <c r="AI23" s="148" t="s">
        <v>116</v>
      </c>
      <c r="AJ23" s="147" t="s">
        <v>116</v>
      </c>
      <c r="AK23" s="148" t="s">
        <v>116</v>
      </c>
    </row>
    <row r="24" spans="1:37" ht="25.5" customHeight="1" thickBot="1">
      <c r="A24" s="24" t="s">
        <v>55</v>
      </c>
      <c r="B24" s="87">
        <v>37151.24542845539</v>
      </c>
      <c r="C24" s="42">
        <v>39.096771685796632</v>
      </c>
      <c r="D24" s="87">
        <v>38099.092416719839</v>
      </c>
      <c r="E24" s="43">
        <v>41.499270553618288</v>
      </c>
      <c r="F24" s="87">
        <v>3672.6668328688183</v>
      </c>
      <c r="G24" s="42">
        <v>73.211432444642398</v>
      </c>
      <c r="H24" s="87">
        <v>3563.5849552657819</v>
      </c>
      <c r="I24" s="43">
        <v>77.345742327463313</v>
      </c>
      <c r="J24" s="87">
        <v>25504.265257483967</v>
      </c>
      <c r="K24" s="42">
        <v>36.664908670622239</v>
      </c>
      <c r="L24" s="87">
        <v>24836.643503004598</v>
      </c>
      <c r="M24" s="43">
        <v>39.802973741672382</v>
      </c>
      <c r="N24" s="87">
        <v>20958.916793367251</v>
      </c>
      <c r="O24" s="42">
        <v>30.689368145946311</v>
      </c>
      <c r="P24" s="87">
        <v>20386.533487232649</v>
      </c>
      <c r="Q24" s="43">
        <v>33.033122956199655</v>
      </c>
      <c r="R24" s="87">
        <v>9107.589440464777</v>
      </c>
      <c r="S24" s="42">
        <v>89.833679114742623</v>
      </c>
      <c r="T24" s="87">
        <v>9197.407625745318</v>
      </c>
      <c r="U24" s="43">
        <v>97.626084234970321</v>
      </c>
      <c r="V24" s="149" t="s">
        <v>116</v>
      </c>
      <c r="W24" s="150" t="s">
        <v>116</v>
      </c>
      <c r="X24" s="149" t="s">
        <v>116</v>
      </c>
      <c r="Y24" s="150" t="s">
        <v>116</v>
      </c>
      <c r="Z24" s="87">
        <v>41982.925432802709</v>
      </c>
      <c r="AA24" s="42">
        <v>2.5196302615920976</v>
      </c>
      <c r="AB24" s="87">
        <v>40735.990564523039</v>
      </c>
      <c r="AC24" s="43">
        <v>2.673851790643627</v>
      </c>
      <c r="AD24" s="87">
        <v>14683.065101273696</v>
      </c>
      <c r="AE24" s="42">
        <v>8.5613847802798677</v>
      </c>
      <c r="AF24" s="87">
        <v>14051.293319607059</v>
      </c>
      <c r="AG24" s="43">
        <v>9.1039588095495354</v>
      </c>
      <c r="AH24" s="149" t="s">
        <v>116</v>
      </c>
      <c r="AI24" s="150" t="s">
        <v>116</v>
      </c>
      <c r="AJ24" s="149" t="s">
        <v>116</v>
      </c>
      <c r="AK24" s="150" t="s">
        <v>116</v>
      </c>
    </row>
    <row r="25" spans="1:37" ht="25.5" customHeight="1" thickBot="1">
      <c r="A25" s="25" t="s">
        <v>4</v>
      </c>
      <c r="B25" s="88">
        <v>864255.43591138243</v>
      </c>
      <c r="C25" s="44">
        <v>11.101045830065909</v>
      </c>
      <c r="D25" s="88">
        <v>840704.6393471983</v>
      </c>
      <c r="E25" s="44">
        <v>11.625710045996861</v>
      </c>
      <c r="F25" s="88">
        <v>100217.13636299074</v>
      </c>
      <c r="G25" s="44">
        <v>14.476676071653161</v>
      </c>
      <c r="H25" s="88">
        <v>95832.751399762579</v>
      </c>
      <c r="I25" s="44">
        <v>15.221659903603607</v>
      </c>
      <c r="J25" s="88">
        <v>183768.48948912334</v>
      </c>
      <c r="K25" s="44">
        <v>13.096811248978696</v>
      </c>
      <c r="L25" s="88">
        <v>181118.29510864045</v>
      </c>
      <c r="M25" s="44">
        <v>13.709657318347142</v>
      </c>
      <c r="N25" s="88">
        <v>1156654.9048473374</v>
      </c>
      <c r="O25" s="44">
        <v>15.25682851588944</v>
      </c>
      <c r="P25" s="88">
        <v>1179807.7748982692</v>
      </c>
      <c r="Q25" s="44">
        <v>15.744069244525235</v>
      </c>
      <c r="R25" s="88">
        <v>33346.806861274817</v>
      </c>
      <c r="S25" s="44">
        <v>126.50422972419427</v>
      </c>
      <c r="T25" s="88">
        <v>33769.896378560035</v>
      </c>
      <c r="U25" s="44">
        <v>131.22999355640471</v>
      </c>
      <c r="V25" s="151" t="s">
        <v>116</v>
      </c>
      <c r="W25" s="152" t="s">
        <v>116</v>
      </c>
      <c r="X25" s="151" t="s">
        <v>116</v>
      </c>
      <c r="Y25" s="152" t="s">
        <v>116</v>
      </c>
      <c r="Z25" s="88">
        <v>193057.32214168634</v>
      </c>
      <c r="AA25" s="44">
        <v>41.581442221730669</v>
      </c>
      <c r="AB25" s="88">
        <v>195300.23519848986</v>
      </c>
      <c r="AC25" s="44">
        <v>42.962450987151406</v>
      </c>
      <c r="AD25" s="88">
        <v>102671.042045193</v>
      </c>
      <c r="AE25" s="44">
        <v>43.965862852211067</v>
      </c>
      <c r="AF25" s="88">
        <v>103082.125673242</v>
      </c>
      <c r="AG25" s="44">
        <v>45.234963989070003</v>
      </c>
      <c r="AH25" s="151" t="s">
        <v>116</v>
      </c>
      <c r="AI25" s="152" t="s">
        <v>116</v>
      </c>
      <c r="AJ25" s="151" t="s">
        <v>116</v>
      </c>
      <c r="AK25" s="153" t="s">
        <v>116</v>
      </c>
    </row>
    <row r="26" spans="1:37">
      <c r="A26" s="81" t="s">
        <v>130</v>
      </c>
    </row>
  </sheetData>
  <mergeCells count="51">
    <mergeCell ref="AJ6:AK6"/>
    <mergeCell ref="X6:Y6"/>
    <mergeCell ref="Z6:AA6"/>
    <mergeCell ref="AB6:AC6"/>
    <mergeCell ref="AD6:AE6"/>
    <mergeCell ref="AF6:AG6"/>
    <mergeCell ref="AH6:AI6"/>
    <mergeCell ref="L6:M6"/>
    <mergeCell ref="N6:O6"/>
    <mergeCell ref="P6:Q6"/>
    <mergeCell ref="R6:S6"/>
    <mergeCell ref="T6:U6"/>
    <mergeCell ref="V6:W6"/>
    <mergeCell ref="R4:U4"/>
    <mergeCell ref="V4:Y4"/>
    <mergeCell ref="Z4:AC4"/>
    <mergeCell ref="AD4:AG4"/>
    <mergeCell ref="T5:U5"/>
    <mergeCell ref="V5:W5"/>
    <mergeCell ref="X5:Y5"/>
    <mergeCell ref="B6:C6"/>
    <mergeCell ref="D6:E6"/>
    <mergeCell ref="F6:G6"/>
    <mergeCell ref="H6:I6"/>
    <mergeCell ref="J6:K6"/>
    <mergeCell ref="A1:AK1"/>
    <mergeCell ref="A2:AK2"/>
    <mergeCell ref="B3:Q3"/>
    <mergeCell ref="R3:Y3"/>
    <mergeCell ref="Z3:AK3"/>
    <mergeCell ref="A3:A4"/>
    <mergeCell ref="J4:M4"/>
    <mergeCell ref="N4:Q4"/>
    <mergeCell ref="AH4:AK4"/>
    <mergeCell ref="B5:C5"/>
    <mergeCell ref="D5:E5"/>
    <mergeCell ref="F5:G5"/>
    <mergeCell ref="H5:I5"/>
    <mergeCell ref="B4:E4"/>
    <mergeCell ref="F4:I4"/>
    <mergeCell ref="AH5:AI5"/>
    <mergeCell ref="AJ5:AK5"/>
    <mergeCell ref="J5:K5"/>
    <mergeCell ref="L5:M5"/>
    <mergeCell ref="N5:O5"/>
    <mergeCell ref="P5:Q5"/>
    <mergeCell ref="R5:S5"/>
    <mergeCell ref="Z5:AA5"/>
    <mergeCell ref="AB5:AC5"/>
    <mergeCell ref="AD5:AE5"/>
    <mergeCell ref="AF5:AG5"/>
  </mergeCells>
  <pageMargins left="0.75" right="0.75" top="1" bottom="1" header="0.5" footer="0.5"/>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1"/>
  </sheetPr>
  <dimension ref="A1:BL27"/>
  <sheetViews>
    <sheetView zoomScaleNormal="100" workbookViewId="0">
      <selection sqref="A1:BL1"/>
    </sheetView>
  </sheetViews>
  <sheetFormatPr defaultColWidth="12.5703125" defaultRowHeight="12.75"/>
  <cols>
    <col min="1" max="1" width="18.28515625" style="81" customWidth="1"/>
    <col min="2" max="43" width="10.28515625" style="81" customWidth="1"/>
    <col min="44" max="16384" width="12.5703125" style="81"/>
  </cols>
  <sheetData>
    <row r="1" spans="1:64" ht="18">
      <c r="A1" s="176" t="s">
        <v>71</v>
      </c>
      <c r="B1" s="177"/>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8"/>
    </row>
    <row r="2" spans="1:64" ht="18.75" customHeight="1">
      <c r="A2" s="199" t="s">
        <v>72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c r="AR2" s="200"/>
      <c r="AS2" s="200"/>
      <c r="AT2" s="200"/>
      <c r="AU2" s="200"/>
      <c r="AV2" s="200"/>
      <c r="AW2" s="200"/>
      <c r="AX2" s="200"/>
      <c r="AY2" s="200"/>
      <c r="AZ2" s="200"/>
      <c r="BA2" s="200"/>
      <c r="BB2" s="200"/>
      <c r="BC2" s="200"/>
      <c r="BD2" s="200"/>
      <c r="BE2" s="200"/>
      <c r="BF2" s="200"/>
      <c r="BG2" s="200"/>
      <c r="BH2" s="200"/>
      <c r="BI2" s="200"/>
      <c r="BJ2" s="200"/>
      <c r="BK2" s="200"/>
      <c r="BL2" s="201"/>
    </row>
    <row r="3" spans="1:64" ht="18.75" customHeight="1">
      <c r="A3" s="179" t="s">
        <v>73</v>
      </c>
      <c r="B3" s="180"/>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c r="BI3" s="180"/>
      <c r="BJ3" s="180"/>
      <c r="BK3" s="180"/>
      <c r="BL3" s="181"/>
    </row>
    <row r="4" spans="1:64" ht="22.15" customHeight="1">
      <c r="A4" s="185" t="s">
        <v>74</v>
      </c>
      <c r="B4" s="194" t="s">
        <v>13</v>
      </c>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5"/>
      <c r="AC4" s="196"/>
      <c r="AD4" s="195" t="s">
        <v>48</v>
      </c>
      <c r="AE4" s="195"/>
      <c r="AF4" s="195"/>
      <c r="AG4" s="195"/>
      <c r="AH4" s="195"/>
      <c r="AI4" s="195"/>
      <c r="AJ4" s="195"/>
      <c r="AK4" s="195"/>
      <c r="AL4" s="195"/>
      <c r="AM4" s="195"/>
      <c r="AN4" s="195"/>
      <c r="AO4" s="195"/>
      <c r="AP4" s="195"/>
      <c r="AQ4" s="196"/>
      <c r="AR4" s="194" t="s">
        <v>67</v>
      </c>
      <c r="AS4" s="195"/>
      <c r="AT4" s="195"/>
      <c r="AU4" s="195"/>
      <c r="AV4" s="195"/>
      <c r="AW4" s="195"/>
      <c r="AX4" s="195"/>
      <c r="AY4" s="195"/>
      <c r="AZ4" s="195"/>
      <c r="BA4" s="195"/>
      <c r="BB4" s="195"/>
      <c r="BC4" s="195"/>
      <c r="BD4" s="195"/>
      <c r="BE4" s="195"/>
      <c r="BF4" s="195"/>
      <c r="BG4" s="195"/>
      <c r="BH4" s="195"/>
      <c r="BI4" s="195"/>
      <c r="BJ4" s="195"/>
      <c r="BK4" s="195"/>
      <c r="BL4" s="196"/>
    </row>
    <row r="5" spans="1:64" ht="36" customHeight="1">
      <c r="A5" s="186"/>
      <c r="B5" s="188" t="s">
        <v>98</v>
      </c>
      <c r="C5" s="193"/>
      <c r="D5" s="193"/>
      <c r="E5" s="193"/>
      <c r="F5" s="193"/>
      <c r="G5" s="193"/>
      <c r="H5" s="189"/>
      <c r="I5" s="188" t="s">
        <v>138</v>
      </c>
      <c r="J5" s="193"/>
      <c r="K5" s="193"/>
      <c r="L5" s="193"/>
      <c r="M5" s="193"/>
      <c r="N5" s="193"/>
      <c r="O5" s="189"/>
      <c r="P5" s="188" t="s">
        <v>139</v>
      </c>
      <c r="Q5" s="193"/>
      <c r="R5" s="193"/>
      <c r="S5" s="193"/>
      <c r="T5" s="193"/>
      <c r="U5" s="193"/>
      <c r="V5" s="189"/>
      <c r="W5" s="188" t="s">
        <v>140</v>
      </c>
      <c r="X5" s="193"/>
      <c r="Y5" s="193"/>
      <c r="Z5" s="193"/>
      <c r="AA5" s="193"/>
      <c r="AB5" s="193"/>
      <c r="AC5" s="189"/>
      <c r="AD5" s="188" t="s">
        <v>102</v>
      </c>
      <c r="AE5" s="193"/>
      <c r="AF5" s="193"/>
      <c r="AG5" s="193"/>
      <c r="AH5" s="193"/>
      <c r="AI5" s="193"/>
      <c r="AJ5" s="189"/>
      <c r="AK5" s="188" t="s">
        <v>103</v>
      </c>
      <c r="AL5" s="193"/>
      <c r="AM5" s="193"/>
      <c r="AN5" s="193"/>
      <c r="AO5" s="193"/>
      <c r="AP5" s="193"/>
      <c r="AQ5" s="189"/>
      <c r="AR5" s="188" t="s">
        <v>131</v>
      </c>
      <c r="AS5" s="193"/>
      <c r="AT5" s="193"/>
      <c r="AU5" s="193"/>
      <c r="AV5" s="193"/>
      <c r="AW5" s="193"/>
      <c r="AX5" s="189"/>
      <c r="AY5" s="188" t="s">
        <v>141</v>
      </c>
      <c r="AZ5" s="193"/>
      <c r="BA5" s="193"/>
      <c r="BB5" s="193"/>
      <c r="BC5" s="193"/>
      <c r="BD5" s="193"/>
      <c r="BE5" s="189"/>
      <c r="BF5" s="188" t="s">
        <v>106</v>
      </c>
      <c r="BG5" s="193"/>
      <c r="BH5" s="193"/>
      <c r="BI5" s="193"/>
      <c r="BJ5" s="193"/>
      <c r="BK5" s="193"/>
      <c r="BL5" s="189"/>
    </row>
    <row r="6" spans="1:64" ht="36" customHeight="1">
      <c r="A6" s="117" t="s">
        <v>137</v>
      </c>
      <c r="B6" s="117">
        <v>168349</v>
      </c>
      <c r="C6" s="117">
        <v>145902</v>
      </c>
      <c r="D6" s="117">
        <v>197260</v>
      </c>
      <c r="E6" s="117">
        <v>252493</v>
      </c>
      <c r="F6" s="121"/>
      <c r="G6" s="122"/>
      <c r="H6" s="123"/>
      <c r="I6" s="117">
        <v>287897</v>
      </c>
      <c r="J6" s="117">
        <v>249511</v>
      </c>
      <c r="K6" s="117">
        <v>337339</v>
      </c>
      <c r="L6" s="117">
        <v>431794</v>
      </c>
      <c r="M6" s="121"/>
      <c r="N6" s="122"/>
      <c r="O6" s="123"/>
      <c r="P6" s="117">
        <v>1686</v>
      </c>
      <c r="Q6" s="117">
        <v>1433</v>
      </c>
      <c r="R6" s="117">
        <v>1900</v>
      </c>
      <c r="S6" s="117">
        <v>2385</v>
      </c>
      <c r="T6" s="121"/>
      <c r="U6" s="122"/>
      <c r="V6" s="123"/>
      <c r="W6" s="117">
        <v>40233</v>
      </c>
      <c r="X6" s="117">
        <v>34198</v>
      </c>
      <c r="Y6" s="117">
        <v>45347</v>
      </c>
      <c r="Z6" s="117">
        <v>56927</v>
      </c>
      <c r="AA6" s="121"/>
      <c r="AB6" s="122"/>
      <c r="AC6" s="123"/>
      <c r="AD6" s="117">
        <v>2020162</v>
      </c>
      <c r="AE6" s="117">
        <v>1708720</v>
      </c>
      <c r="AF6" s="117">
        <v>2254657</v>
      </c>
      <c r="AG6" s="117">
        <v>2816586</v>
      </c>
      <c r="AH6" s="121"/>
      <c r="AI6" s="122"/>
      <c r="AJ6" s="123"/>
      <c r="AK6" s="118" t="s">
        <v>116</v>
      </c>
      <c r="AL6" s="118" t="s">
        <v>116</v>
      </c>
      <c r="AM6" s="118" t="s">
        <v>116</v>
      </c>
      <c r="AN6" s="118" t="s">
        <v>116</v>
      </c>
      <c r="AO6" s="124"/>
      <c r="AP6" s="122"/>
      <c r="AQ6" s="123"/>
      <c r="AR6" s="117">
        <v>59135</v>
      </c>
      <c r="AS6" s="117">
        <v>51250</v>
      </c>
      <c r="AT6" s="117">
        <v>69290</v>
      </c>
      <c r="AU6" s="117">
        <v>88691</v>
      </c>
      <c r="AV6" s="121"/>
      <c r="AW6" s="122"/>
      <c r="AX6" s="123"/>
      <c r="AY6" s="117">
        <v>373633</v>
      </c>
      <c r="AZ6" s="117">
        <v>323815</v>
      </c>
      <c r="BA6" s="117">
        <v>437798</v>
      </c>
      <c r="BB6" s="117">
        <v>560382</v>
      </c>
      <c r="BC6" s="121"/>
      <c r="BD6" s="122"/>
      <c r="BE6" s="123"/>
      <c r="BF6" s="118" t="s">
        <v>116</v>
      </c>
      <c r="BG6" s="118" t="s">
        <v>116</v>
      </c>
      <c r="BH6" s="118" t="s">
        <v>116</v>
      </c>
      <c r="BI6" s="118" t="s">
        <v>116</v>
      </c>
      <c r="BJ6" s="124"/>
      <c r="BK6" s="122"/>
      <c r="BL6" s="123"/>
    </row>
    <row r="7" spans="1:64" ht="15.75" customHeight="1">
      <c r="A7" s="116"/>
      <c r="B7" s="188" t="s">
        <v>16</v>
      </c>
      <c r="C7" s="193"/>
      <c r="D7" s="193"/>
      <c r="E7" s="189"/>
      <c r="F7" s="193" t="s">
        <v>61</v>
      </c>
      <c r="G7" s="193"/>
      <c r="H7" s="189"/>
      <c r="I7" s="188" t="s">
        <v>16</v>
      </c>
      <c r="J7" s="193"/>
      <c r="K7" s="193"/>
      <c r="L7" s="189"/>
      <c r="M7" s="193" t="s">
        <v>61</v>
      </c>
      <c r="N7" s="193"/>
      <c r="O7" s="189"/>
      <c r="P7" s="188" t="s">
        <v>16</v>
      </c>
      <c r="Q7" s="193"/>
      <c r="R7" s="193"/>
      <c r="S7" s="189"/>
      <c r="T7" s="188" t="s">
        <v>62</v>
      </c>
      <c r="U7" s="193"/>
      <c r="V7" s="189"/>
      <c r="W7" s="188" t="s">
        <v>16</v>
      </c>
      <c r="X7" s="193"/>
      <c r="Y7" s="193"/>
      <c r="Z7" s="189"/>
      <c r="AA7" s="193" t="s">
        <v>61</v>
      </c>
      <c r="AB7" s="193"/>
      <c r="AC7" s="189"/>
      <c r="AD7" s="188" t="s">
        <v>16</v>
      </c>
      <c r="AE7" s="193"/>
      <c r="AF7" s="193"/>
      <c r="AG7" s="189"/>
      <c r="AH7" s="193" t="s">
        <v>61</v>
      </c>
      <c r="AI7" s="193"/>
      <c r="AJ7" s="189"/>
      <c r="AK7" s="188" t="s">
        <v>16</v>
      </c>
      <c r="AL7" s="193"/>
      <c r="AM7" s="193"/>
      <c r="AN7" s="189"/>
      <c r="AO7" s="193" t="s">
        <v>61</v>
      </c>
      <c r="AP7" s="193"/>
      <c r="AQ7" s="189"/>
      <c r="AR7" s="188" t="s">
        <v>16</v>
      </c>
      <c r="AS7" s="193"/>
      <c r="AT7" s="193"/>
      <c r="AU7" s="189"/>
      <c r="AV7" s="193" t="s">
        <v>61</v>
      </c>
      <c r="AW7" s="193"/>
      <c r="AX7" s="189"/>
      <c r="AY7" s="188" t="s">
        <v>16</v>
      </c>
      <c r="AZ7" s="193"/>
      <c r="BA7" s="193"/>
      <c r="BB7" s="189"/>
      <c r="BC7" s="193" t="s">
        <v>61</v>
      </c>
      <c r="BD7" s="193"/>
      <c r="BE7" s="189"/>
      <c r="BF7" s="188" t="s">
        <v>16</v>
      </c>
      <c r="BG7" s="193"/>
      <c r="BH7" s="193"/>
      <c r="BI7" s="189"/>
      <c r="BJ7" s="193" t="s">
        <v>61</v>
      </c>
      <c r="BK7" s="193"/>
      <c r="BL7" s="189"/>
    </row>
    <row r="8" spans="1:64" ht="13.15" customHeight="1">
      <c r="A8" s="116"/>
      <c r="B8" s="188" t="s">
        <v>63</v>
      </c>
      <c r="C8" s="193"/>
      <c r="D8" s="193"/>
      <c r="E8" s="189"/>
      <c r="F8" s="193" t="s">
        <v>63</v>
      </c>
      <c r="G8" s="193"/>
      <c r="H8" s="189"/>
      <c r="I8" s="188" t="s">
        <v>63</v>
      </c>
      <c r="J8" s="193"/>
      <c r="K8" s="193"/>
      <c r="L8" s="189"/>
      <c r="M8" s="193" t="s">
        <v>63</v>
      </c>
      <c r="N8" s="193"/>
      <c r="O8" s="189"/>
      <c r="P8" s="188" t="s">
        <v>63</v>
      </c>
      <c r="Q8" s="193"/>
      <c r="R8" s="193"/>
      <c r="S8" s="193"/>
      <c r="T8" s="193" t="s">
        <v>63</v>
      </c>
      <c r="U8" s="193"/>
      <c r="V8" s="189"/>
      <c r="W8" s="188" t="s">
        <v>63</v>
      </c>
      <c r="X8" s="193"/>
      <c r="Y8" s="193"/>
      <c r="Z8" s="189"/>
      <c r="AA8" s="193" t="s">
        <v>63</v>
      </c>
      <c r="AB8" s="193"/>
      <c r="AC8" s="189"/>
      <c r="AD8" s="188" t="s">
        <v>63</v>
      </c>
      <c r="AE8" s="193"/>
      <c r="AF8" s="193"/>
      <c r="AG8" s="189"/>
      <c r="AH8" s="193" t="s">
        <v>63</v>
      </c>
      <c r="AI8" s="193"/>
      <c r="AJ8" s="189"/>
      <c r="AK8" s="188" t="s">
        <v>63</v>
      </c>
      <c r="AL8" s="193"/>
      <c r="AM8" s="193"/>
      <c r="AN8" s="189"/>
      <c r="AO8" s="193" t="s">
        <v>63</v>
      </c>
      <c r="AP8" s="193"/>
      <c r="AQ8" s="189"/>
      <c r="AR8" s="188" t="s">
        <v>63</v>
      </c>
      <c r="AS8" s="193"/>
      <c r="AT8" s="193"/>
      <c r="AU8" s="189"/>
      <c r="AV8" s="193" t="s">
        <v>63</v>
      </c>
      <c r="AW8" s="193"/>
      <c r="AX8" s="189"/>
      <c r="AY8" s="188" t="s">
        <v>63</v>
      </c>
      <c r="AZ8" s="193"/>
      <c r="BA8" s="193"/>
      <c r="BB8" s="189"/>
      <c r="BC8" s="193" t="s">
        <v>63</v>
      </c>
      <c r="BD8" s="193"/>
      <c r="BE8" s="189"/>
      <c r="BF8" s="188" t="s">
        <v>63</v>
      </c>
      <c r="BG8" s="193"/>
      <c r="BH8" s="193"/>
      <c r="BI8" s="189"/>
      <c r="BJ8" s="193" t="s">
        <v>63</v>
      </c>
      <c r="BK8" s="193"/>
      <c r="BL8" s="189"/>
    </row>
    <row r="9" spans="1:64" ht="15">
      <c r="A9" s="40"/>
      <c r="B9" s="51">
        <v>0</v>
      </c>
      <c r="C9" s="41">
        <v>1</v>
      </c>
      <c r="D9" s="41">
        <v>2</v>
      </c>
      <c r="E9" s="41">
        <v>3</v>
      </c>
      <c r="F9" s="41">
        <v>1</v>
      </c>
      <c r="G9" s="41">
        <v>2</v>
      </c>
      <c r="H9" s="41">
        <v>3</v>
      </c>
      <c r="I9" s="41">
        <v>0</v>
      </c>
      <c r="J9" s="41">
        <v>1</v>
      </c>
      <c r="K9" s="41">
        <v>2</v>
      </c>
      <c r="L9" s="41">
        <v>3</v>
      </c>
      <c r="M9" s="41">
        <v>1</v>
      </c>
      <c r="N9" s="41">
        <v>2</v>
      </c>
      <c r="O9" s="41">
        <v>3</v>
      </c>
      <c r="P9" s="41">
        <v>0</v>
      </c>
      <c r="Q9" s="41">
        <v>1</v>
      </c>
      <c r="R9" s="41">
        <v>2</v>
      </c>
      <c r="S9" s="41">
        <v>3</v>
      </c>
      <c r="T9" s="41">
        <v>1</v>
      </c>
      <c r="U9" s="41">
        <v>2</v>
      </c>
      <c r="V9" s="41">
        <v>3</v>
      </c>
      <c r="W9" s="41">
        <v>0</v>
      </c>
      <c r="X9" s="41">
        <v>1</v>
      </c>
      <c r="Y9" s="41">
        <v>2</v>
      </c>
      <c r="Z9" s="41">
        <v>3</v>
      </c>
      <c r="AA9" s="41">
        <v>1</v>
      </c>
      <c r="AB9" s="41">
        <v>2</v>
      </c>
      <c r="AC9" s="41">
        <v>3</v>
      </c>
      <c r="AD9" s="41">
        <v>0</v>
      </c>
      <c r="AE9" s="41">
        <v>1</v>
      </c>
      <c r="AF9" s="41">
        <v>2</v>
      </c>
      <c r="AG9" s="41">
        <v>3</v>
      </c>
      <c r="AH9" s="41">
        <v>1</v>
      </c>
      <c r="AI9" s="41">
        <v>2</v>
      </c>
      <c r="AJ9" s="41">
        <v>3</v>
      </c>
      <c r="AK9" s="41">
        <v>0</v>
      </c>
      <c r="AL9" s="41">
        <v>1</v>
      </c>
      <c r="AM9" s="41">
        <v>2</v>
      </c>
      <c r="AN9" s="41">
        <v>3</v>
      </c>
      <c r="AO9" s="41">
        <v>1</v>
      </c>
      <c r="AP9" s="41">
        <v>2</v>
      </c>
      <c r="AQ9" s="41">
        <v>3</v>
      </c>
      <c r="AR9" s="51">
        <v>0</v>
      </c>
      <c r="AS9" s="41">
        <v>1</v>
      </c>
      <c r="AT9" s="41">
        <v>2</v>
      </c>
      <c r="AU9" s="41">
        <v>3</v>
      </c>
      <c r="AV9" s="41">
        <v>1</v>
      </c>
      <c r="AW9" s="41">
        <v>2</v>
      </c>
      <c r="AX9" s="41">
        <v>3</v>
      </c>
      <c r="AY9" s="41">
        <v>0</v>
      </c>
      <c r="AZ9" s="41">
        <v>1</v>
      </c>
      <c r="BA9" s="41">
        <v>2</v>
      </c>
      <c r="BB9" s="41">
        <v>3</v>
      </c>
      <c r="BC9" s="41">
        <v>1</v>
      </c>
      <c r="BD9" s="41">
        <v>2</v>
      </c>
      <c r="BE9" s="41">
        <v>3</v>
      </c>
      <c r="BF9" s="41">
        <v>0</v>
      </c>
      <c r="BG9" s="27">
        <v>1</v>
      </c>
      <c r="BH9" s="27">
        <v>2</v>
      </c>
      <c r="BI9" s="27">
        <v>3</v>
      </c>
      <c r="BJ9" s="27">
        <v>1</v>
      </c>
      <c r="BK9" s="27">
        <v>2</v>
      </c>
      <c r="BL9" s="27">
        <v>3</v>
      </c>
    </row>
    <row r="10" spans="1:64" ht="25.5" customHeight="1">
      <c r="A10" s="27" t="s">
        <v>9</v>
      </c>
      <c r="B10" s="127">
        <v>1003.5281121447001</v>
      </c>
      <c r="C10" s="145">
        <v>995.55860969349317</v>
      </c>
      <c r="D10" s="145">
        <v>987.68946005350062</v>
      </c>
      <c r="E10" s="127">
        <v>979.91986627447727</v>
      </c>
      <c r="F10" s="137">
        <v>-7.9414840050418198E-3</v>
      </c>
      <c r="G10" s="137">
        <v>-7.9042555238563513E-3</v>
      </c>
      <c r="H10" s="137">
        <v>-7.8664338268857239E-3</v>
      </c>
      <c r="I10" s="127">
        <v>119.32130069454068</v>
      </c>
      <c r="J10" s="145">
        <v>116.94540003714749</v>
      </c>
      <c r="K10" s="145">
        <v>114.61722790003211</v>
      </c>
      <c r="L10" s="127">
        <v>112.33583392293158</v>
      </c>
      <c r="M10" s="137">
        <v>-1.9911789794141033E-2</v>
      </c>
      <c r="N10" s="137">
        <v>-1.990819764074387E-2</v>
      </c>
      <c r="O10" s="137">
        <v>-1.9904459555507029E-2</v>
      </c>
      <c r="P10" s="127">
        <v>379.36162136539463</v>
      </c>
      <c r="Q10" s="145">
        <v>381.45391266189489</v>
      </c>
      <c r="R10" s="145">
        <v>383.79267944269583</v>
      </c>
      <c r="S10" s="127">
        <v>386.38160054938862</v>
      </c>
      <c r="T10" s="137">
        <v>5.5152951133267238E-3</v>
      </c>
      <c r="U10" s="137">
        <v>6.13119095955879E-3</v>
      </c>
      <c r="V10" s="137">
        <v>6.7456239927560857E-3</v>
      </c>
      <c r="W10" s="127">
        <v>2212.5300048815379</v>
      </c>
      <c r="X10" s="145">
        <v>2239.6150863675366</v>
      </c>
      <c r="Y10" s="145">
        <v>2267.0890871222637</v>
      </c>
      <c r="Z10" s="127">
        <v>2294.9580689792324</v>
      </c>
      <c r="AA10" s="137">
        <v>1.2241678723561016E-2</v>
      </c>
      <c r="AB10" s="137">
        <v>1.2267286875302992E-2</v>
      </c>
      <c r="AC10" s="137">
        <v>1.2292848135202445E-2</v>
      </c>
      <c r="AD10" s="127">
        <v>289.36731332172792</v>
      </c>
      <c r="AE10" s="145">
        <v>287.3678645457282</v>
      </c>
      <c r="AF10" s="145">
        <v>285.39905631962438</v>
      </c>
      <c r="AG10" s="127">
        <v>283.46074043366644</v>
      </c>
      <c r="AH10" s="137">
        <v>-6.9097257497659128E-3</v>
      </c>
      <c r="AI10" s="137">
        <v>-6.8511774245046996E-3</v>
      </c>
      <c r="AJ10" s="137">
        <v>-6.7915987913680182E-3</v>
      </c>
      <c r="AK10" s="132" t="s">
        <v>116</v>
      </c>
      <c r="AL10" s="133" t="s">
        <v>116</v>
      </c>
      <c r="AM10" s="133" t="s">
        <v>116</v>
      </c>
      <c r="AN10" s="132" t="s">
        <v>116</v>
      </c>
      <c r="AO10" s="137">
        <v>0</v>
      </c>
      <c r="AP10" s="137">
        <v>0</v>
      </c>
      <c r="AQ10" s="137">
        <v>0</v>
      </c>
      <c r="AR10" s="127">
        <v>4965.3472354113173</v>
      </c>
      <c r="AS10" s="145">
        <v>4980.4023596302759</v>
      </c>
      <c r="AT10" s="145">
        <v>4997.8906811507031</v>
      </c>
      <c r="AU10" s="127">
        <v>5017.8344635358953</v>
      </c>
      <c r="AV10" s="137">
        <v>3.0320385473930353E-3</v>
      </c>
      <c r="AW10" s="137">
        <v>3.511427442526048E-3</v>
      </c>
      <c r="AX10" s="137">
        <v>3.9904398990576549E-3</v>
      </c>
      <c r="AY10" s="127">
        <v>1929.7213550490578</v>
      </c>
      <c r="AZ10" s="145">
        <v>1915.9927241805658</v>
      </c>
      <c r="BA10" s="145">
        <v>1903.8445992589909</v>
      </c>
      <c r="BB10" s="127">
        <v>1893.2651090467878</v>
      </c>
      <c r="BC10" s="137">
        <v>-7.1143073752961633E-3</v>
      </c>
      <c r="BD10" s="137">
        <v>-6.3403815516942614E-3</v>
      </c>
      <c r="BE10" s="137">
        <v>-5.5569084873423359E-3</v>
      </c>
      <c r="BF10" s="132" t="s">
        <v>116</v>
      </c>
      <c r="BG10" s="133" t="s">
        <v>116</v>
      </c>
      <c r="BH10" s="133" t="s">
        <v>116</v>
      </c>
      <c r="BI10" s="132" t="s">
        <v>116</v>
      </c>
      <c r="BJ10" s="137">
        <v>0</v>
      </c>
      <c r="BK10" s="137">
        <v>0</v>
      </c>
      <c r="BL10" s="137">
        <v>0</v>
      </c>
    </row>
    <row r="11" spans="1:64" ht="25.5" customHeight="1">
      <c r="A11" s="27" t="s">
        <v>50</v>
      </c>
      <c r="B11" s="127">
        <v>141416.01885861054</v>
      </c>
      <c r="C11" s="145">
        <v>140020.85799760948</v>
      </c>
      <c r="D11" s="145">
        <v>138639.64874521847</v>
      </c>
      <c r="E11" s="127">
        <v>137272.25158535136</v>
      </c>
      <c r="F11" s="137">
        <v>-9.8656493957446061E-3</v>
      </c>
      <c r="G11" s="137">
        <v>-9.8643107330094442E-3</v>
      </c>
      <c r="H11" s="137">
        <v>-9.8629589171854073E-3</v>
      </c>
      <c r="I11" s="127">
        <v>43572.06782690758</v>
      </c>
      <c r="J11" s="145">
        <v>42704.090057741763</v>
      </c>
      <c r="K11" s="145">
        <v>41853.437208085532</v>
      </c>
      <c r="L11" s="127">
        <v>41019.763125907448</v>
      </c>
      <c r="M11" s="137">
        <v>-1.9920508997046126E-2</v>
      </c>
      <c r="N11" s="137">
        <v>-1.991970437740349E-2</v>
      </c>
      <c r="O11" s="137">
        <v>-1.9918891679869707E-2</v>
      </c>
      <c r="P11" s="127">
        <v>73798.977077920834</v>
      </c>
      <c r="Q11" s="145">
        <v>72385.579015372306</v>
      </c>
      <c r="R11" s="145">
        <v>71001.700543654952</v>
      </c>
      <c r="S11" s="127">
        <v>69646.776303543753</v>
      </c>
      <c r="T11" s="137">
        <v>-1.9152000725649456E-2</v>
      </c>
      <c r="U11" s="137">
        <v>-1.9118151578554961E-2</v>
      </c>
      <c r="V11" s="137">
        <v>-1.9082982938952737E-2</v>
      </c>
      <c r="W11" s="127">
        <v>144423.79135020866</v>
      </c>
      <c r="X11" s="145">
        <v>143019.55251861707</v>
      </c>
      <c r="Y11" s="145">
        <v>141630.15605697961</v>
      </c>
      <c r="Z11" s="127">
        <v>140255.46954122951</v>
      </c>
      <c r="AA11" s="137">
        <v>-9.7230436790465818E-3</v>
      </c>
      <c r="AB11" s="137">
        <v>-9.7147308684006548E-3</v>
      </c>
      <c r="AC11" s="137">
        <v>-9.7061710162703457E-3</v>
      </c>
      <c r="AD11" s="127">
        <v>7980.991383090236</v>
      </c>
      <c r="AE11" s="145">
        <v>8065.822873050316</v>
      </c>
      <c r="AF11" s="145">
        <v>8151.6919507131279</v>
      </c>
      <c r="AG11" s="127">
        <v>8238.6118889989557</v>
      </c>
      <c r="AH11" s="137">
        <v>1.0629192024917751E-2</v>
      </c>
      <c r="AI11" s="137">
        <v>1.0646040585607112E-2</v>
      </c>
      <c r="AJ11" s="137">
        <v>1.0662809489289382E-2</v>
      </c>
      <c r="AK11" s="132" t="s">
        <v>116</v>
      </c>
      <c r="AL11" s="133" t="s">
        <v>116</v>
      </c>
      <c r="AM11" s="133" t="s">
        <v>116</v>
      </c>
      <c r="AN11" s="132" t="s">
        <v>116</v>
      </c>
      <c r="AO11" s="137">
        <v>0</v>
      </c>
      <c r="AP11" s="137">
        <v>0</v>
      </c>
      <c r="AQ11" s="137">
        <v>0</v>
      </c>
      <c r="AR11" s="127">
        <v>73719.665752408328</v>
      </c>
      <c r="AS11" s="145">
        <v>74512.730973158061</v>
      </c>
      <c r="AT11" s="145">
        <v>75314.844217379796</v>
      </c>
      <c r="AU11" s="127">
        <v>76126.118312733553</v>
      </c>
      <c r="AV11" s="137">
        <v>1.0757851553658528E-2</v>
      </c>
      <c r="AW11" s="137">
        <v>1.076478118230135E-2</v>
      </c>
      <c r="AX11" s="137">
        <v>1.077176888280075E-2</v>
      </c>
      <c r="AY11" s="127">
        <v>50508.306376433342</v>
      </c>
      <c r="AZ11" s="145">
        <v>50388.347820450377</v>
      </c>
      <c r="BA11" s="145">
        <v>50284.722030739948</v>
      </c>
      <c r="BB11" s="127">
        <v>50197.543819238148</v>
      </c>
      <c r="BC11" s="137">
        <v>-2.3750262994154995E-3</v>
      </c>
      <c r="BD11" s="137">
        <v>-2.0565427165756883E-3</v>
      </c>
      <c r="BE11" s="137">
        <v>-1.7336918248947648E-3</v>
      </c>
      <c r="BF11" s="132" t="s">
        <v>116</v>
      </c>
      <c r="BG11" s="133" t="s">
        <v>116</v>
      </c>
      <c r="BH11" s="133" t="s">
        <v>116</v>
      </c>
      <c r="BI11" s="132" t="s">
        <v>116</v>
      </c>
      <c r="BJ11" s="137">
        <v>0</v>
      </c>
      <c r="BK11" s="137">
        <v>0</v>
      </c>
      <c r="BL11" s="137">
        <v>0</v>
      </c>
    </row>
    <row r="12" spans="1:64" ht="25.5" customHeight="1">
      <c r="A12" s="27" t="s">
        <v>51</v>
      </c>
      <c r="B12" s="127">
        <v>3030.7911572467788</v>
      </c>
      <c r="C12" s="145">
        <v>3019.4825732593854</v>
      </c>
      <c r="D12" s="145">
        <v>3008.2870751118662</v>
      </c>
      <c r="E12" s="127">
        <v>2997.2035319458219</v>
      </c>
      <c r="F12" s="137">
        <v>-3.7312316819830909E-3</v>
      </c>
      <c r="G12" s="137">
        <v>-3.7077538538115079E-3</v>
      </c>
      <c r="H12" s="137">
        <v>-3.6843369297234413E-3</v>
      </c>
      <c r="I12" s="127">
        <v>705.72838159045716</v>
      </c>
      <c r="J12" s="145">
        <v>695.07740133098457</v>
      </c>
      <c r="K12" s="145">
        <v>684.60480480297804</v>
      </c>
      <c r="L12" s="127">
        <v>674.30737069054544</v>
      </c>
      <c r="M12" s="137">
        <v>-1.509218069913686E-2</v>
      </c>
      <c r="N12" s="137">
        <v>-1.5066806240503355E-2</v>
      </c>
      <c r="O12" s="137">
        <v>-1.5041428339662455E-2</v>
      </c>
      <c r="P12" s="127">
        <v>1554.9556937100438</v>
      </c>
      <c r="Q12" s="145">
        <v>1586.0548075842446</v>
      </c>
      <c r="R12" s="145">
        <v>1617.7759037359297</v>
      </c>
      <c r="S12" s="127">
        <v>1650.1314218106481</v>
      </c>
      <c r="T12" s="137">
        <v>1.9999999999999976E-2</v>
      </c>
      <c r="U12" s="137">
        <v>2.0000000000000104E-2</v>
      </c>
      <c r="V12" s="137">
        <v>1.9999999999999928E-2</v>
      </c>
      <c r="W12" s="127">
        <v>1286.7796010211971</v>
      </c>
      <c r="X12" s="145">
        <v>1312.5151930416209</v>
      </c>
      <c r="Y12" s="145">
        <v>1338.7654969024534</v>
      </c>
      <c r="Z12" s="127">
        <v>1365.5408068405025</v>
      </c>
      <c r="AA12" s="137">
        <v>1.9999999999999917E-2</v>
      </c>
      <c r="AB12" s="137">
        <v>2.0000000000000021E-2</v>
      </c>
      <c r="AC12" s="137">
        <v>2.0000000000000007E-2</v>
      </c>
      <c r="AD12" s="127">
        <v>222.30778770345296</v>
      </c>
      <c r="AE12" s="145">
        <v>221.56948956221245</v>
      </c>
      <c r="AF12" s="145">
        <v>220.85342219974228</v>
      </c>
      <c r="AG12" s="127">
        <v>220.15951178622828</v>
      </c>
      <c r="AH12" s="137">
        <v>-3.3210628780371708E-3</v>
      </c>
      <c r="AI12" s="137">
        <v>-3.2317958753482266E-3</v>
      </c>
      <c r="AJ12" s="137">
        <v>-3.1419500164521965E-3</v>
      </c>
      <c r="AK12" s="132" t="s">
        <v>116</v>
      </c>
      <c r="AL12" s="133" t="s">
        <v>116</v>
      </c>
      <c r="AM12" s="133" t="s">
        <v>116</v>
      </c>
      <c r="AN12" s="132" t="s">
        <v>116</v>
      </c>
      <c r="AO12" s="137">
        <v>0</v>
      </c>
      <c r="AP12" s="137">
        <v>0</v>
      </c>
      <c r="AQ12" s="137">
        <v>0</v>
      </c>
      <c r="AR12" s="127">
        <v>5436.1924693026613</v>
      </c>
      <c r="AS12" s="145">
        <v>5544.9163186887145</v>
      </c>
      <c r="AT12" s="145">
        <v>5655.8146450624881</v>
      </c>
      <c r="AU12" s="127">
        <v>5768.930937963738</v>
      </c>
      <c r="AV12" s="137">
        <v>1.9999999999999993E-2</v>
      </c>
      <c r="AW12" s="137">
        <v>1.9999999999999889E-2</v>
      </c>
      <c r="AX12" s="137">
        <v>2.0000000000000014E-2</v>
      </c>
      <c r="AY12" s="127">
        <v>2035.6101184866723</v>
      </c>
      <c r="AZ12" s="145">
        <v>2080.5360158446988</v>
      </c>
      <c r="BA12" s="145">
        <v>2126.5064093880901</v>
      </c>
      <c r="BB12" s="127">
        <v>2173.5462804317635</v>
      </c>
      <c r="BC12" s="137">
        <v>2.2069991178578767E-2</v>
      </c>
      <c r="BD12" s="137">
        <v>2.2095456744461742E-2</v>
      </c>
      <c r="BE12" s="137">
        <v>2.212072855082968E-2</v>
      </c>
      <c r="BF12" s="132" t="s">
        <v>116</v>
      </c>
      <c r="BG12" s="133" t="s">
        <v>116</v>
      </c>
      <c r="BH12" s="133" t="s">
        <v>116</v>
      </c>
      <c r="BI12" s="132" t="s">
        <v>116</v>
      </c>
      <c r="BJ12" s="137">
        <v>0</v>
      </c>
      <c r="BK12" s="137">
        <v>0</v>
      </c>
      <c r="BL12" s="137">
        <v>0</v>
      </c>
    </row>
    <row r="13" spans="1:64" ht="25.5" customHeight="1">
      <c r="A13" s="27" t="s">
        <v>10</v>
      </c>
      <c r="B13" s="127">
        <v>4084.4324783195902</v>
      </c>
      <c r="C13" s="145">
        <v>4043.5881535363942</v>
      </c>
      <c r="D13" s="145">
        <v>4003.1522720010303</v>
      </c>
      <c r="E13" s="127">
        <v>3963.1207492810199</v>
      </c>
      <c r="F13" s="137">
        <v>-1.0000000000000035E-2</v>
      </c>
      <c r="G13" s="137">
        <v>-9.9999999999999985E-3</v>
      </c>
      <c r="H13" s="137">
        <v>-1.0000000000000011E-2</v>
      </c>
      <c r="I13" s="127">
        <v>2533.3716543362489</v>
      </c>
      <c r="J13" s="145">
        <v>2508.0379377928862</v>
      </c>
      <c r="K13" s="145">
        <v>2482.9575584149575</v>
      </c>
      <c r="L13" s="127">
        <v>2458.1279828308079</v>
      </c>
      <c r="M13" s="137">
        <v>-1.0000000000000082E-2</v>
      </c>
      <c r="N13" s="137">
        <v>-9.9999999999999326E-3</v>
      </c>
      <c r="O13" s="137">
        <v>-9.9999999999999915E-3</v>
      </c>
      <c r="P13" s="127">
        <v>2560.9822427934578</v>
      </c>
      <c r="Q13" s="145">
        <v>2535.3724203655233</v>
      </c>
      <c r="R13" s="145">
        <v>2510.0186961618679</v>
      </c>
      <c r="S13" s="127">
        <v>2484.918509200249</v>
      </c>
      <c r="T13" s="137">
        <v>-9.999999999999943E-3</v>
      </c>
      <c r="U13" s="137">
        <v>-1.0000000000000096E-2</v>
      </c>
      <c r="V13" s="137">
        <v>-1.0000000000000078E-2</v>
      </c>
      <c r="W13" s="127">
        <v>1600.5385461544151</v>
      </c>
      <c r="X13" s="145">
        <v>1584.533160692871</v>
      </c>
      <c r="Y13" s="145">
        <v>1568.6878290859422</v>
      </c>
      <c r="Z13" s="127">
        <v>1553.0009507950829</v>
      </c>
      <c r="AA13" s="137">
        <v>-1.0000000000000009E-2</v>
      </c>
      <c r="AB13" s="137">
        <v>-1.0000000000000037E-2</v>
      </c>
      <c r="AC13" s="137">
        <v>-9.9999999999999482E-3</v>
      </c>
      <c r="AD13" s="127">
        <v>2898.4944539983003</v>
      </c>
      <c r="AE13" s="145">
        <v>2869.5095094583171</v>
      </c>
      <c r="AF13" s="145">
        <v>2840.8144143637342</v>
      </c>
      <c r="AG13" s="127">
        <v>2812.4062702200968</v>
      </c>
      <c r="AH13" s="137">
        <v>-1.0000000000000064E-2</v>
      </c>
      <c r="AI13" s="137">
        <v>-9.9999999999999187E-3</v>
      </c>
      <c r="AJ13" s="137">
        <v>-1.0000000000000021E-2</v>
      </c>
      <c r="AK13" s="132" t="s">
        <v>116</v>
      </c>
      <c r="AL13" s="133" t="s">
        <v>116</v>
      </c>
      <c r="AM13" s="133" t="s">
        <v>116</v>
      </c>
      <c r="AN13" s="132" t="s">
        <v>116</v>
      </c>
      <c r="AO13" s="137">
        <v>0</v>
      </c>
      <c r="AP13" s="137">
        <v>0</v>
      </c>
      <c r="AQ13" s="137">
        <v>0</v>
      </c>
      <c r="AR13" s="127">
        <v>2667.8489091095817</v>
      </c>
      <c r="AS13" s="145">
        <v>2641.1704200184859</v>
      </c>
      <c r="AT13" s="145">
        <v>2614.758715818301</v>
      </c>
      <c r="AU13" s="127">
        <v>2588.6111286601181</v>
      </c>
      <c r="AV13" s="137">
        <v>-9.9999999999999933E-3</v>
      </c>
      <c r="AW13" s="137">
        <v>-1.0000000000000011E-2</v>
      </c>
      <c r="AX13" s="137">
        <v>-9.9999999999999534E-3</v>
      </c>
      <c r="AY13" s="127">
        <v>4283.7496332215078</v>
      </c>
      <c r="AZ13" s="145">
        <v>4382.5332132934154</v>
      </c>
      <c r="BA13" s="145">
        <v>4483.6857225889844</v>
      </c>
      <c r="BB13" s="127">
        <v>4587.2663374213598</v>
      </c>
      <c r="BC13" s="137">
        <v>2.3060073190509837E-2</v>
      </c>
      <c r="BD13" s="137">
        <v>2.308083119341706E-2</v>
      </c>
      <c r="BE13" s="137">
        <v>2.3101667075043249E-2</v>
      </c>
      <c r="BF13" s="132" t="s">
        <v>116</v>
      </c>
      <c r="BG13" s="133" t="s">
        <v>116</v>
      </c>
      <c r="BH13" s="133" t="s">
        <v>116</v>
      </c>
      <c r="BI13" s="132" t="s">
        <v>116</v>
      </c>
      <c r="BJ13" s="137">
        <v>0</v>
      </c>
      <c r="BK13" s="137">
        <v>0</v>
      </c>
      <c r="BL13" s="137">
        <v>0</v>
      </c>
    </row>
    <row r="14" spans="1:64" ht="25.5" customHeight="1">
      <c r="A14" s="27" t="s">
        <v>11</v>
      </c>
      <c r="B14" s="127">
        <v>33131.394695116891</v>
      </c>
      <c r="C14" s="145">
        <v>32800.080748165725</v>
      </c>
      <c r="D14" s="145">
        <v>32472.079940684063</v>
      </c>
      <c r="E14" s="127">
        <v>32147.359141277226</v>
      </c>
      <c r="F14" s="137">
        <v>-9.9999999999999169E-3</v>
      </c>
      <c r="G14" s="137">
        <v>-1.0000000000000129E-2</v>
      </c>
      <c r="H14" s="137">
        <v>-9.9999999999999065E-3</v>
      </c>
      <c r="I14" s="127">
        <v>16051.29999197207</v>
      </c>
      <c r="J14" s="145">
        <v>15882.813463597555</v>
      </c>
      <c r="K14" s="145">
        <v>15716.171271075882</v>
      </c>
      <c r="L14" s="127">
        <v>15551.351781637139</v>
      </c>
      <c r="M14" s="137">
        <v>-1.0496752814960908E-2</v>
      </c>
      <c r="N14" s="137">
        <v>-1.0491981971809124E-2</v>
      </c>
      <c r="O14" s="137">
        <v>-1.0487254598839731E-2</v>
      </c>
      <c r="P14" s="127">
        <v>811.81449607835464</v>
      </c>
      <c r="Q14" s="145">
        <v>798.64809296734279</v>
      </c>
      <c r="R14" s="145">
        <v>785.71431905044574</v>
      </c>
      <c r="S14" s="127">
        <v>773.00882873246212</v>
      </c>
      <c r="T14" s="137">
        <v>-1.6218487320212933E-2</v>
      </c>
      <c r="U14" s="137">
        <v>-1.6194584361733301E-2</v>
      </c>
      <c r="V14" s="137">
        <v>-1.6170623354985439E-2</v>
      </c>
      <c r="W14" s="127">
        <v>11527.140097088346</v>
      </c>
      <c r="X14" s="145">
        <v>11420.995330296071</v>
      </c>
      <c r="Y14" s="145">
        <v>11316.003277513508</v>
      </c>
      <c r="Z14" s="127">
        <v>11212.153324263973</v>
      </c>
      <c r="AA14" s="137">
        <v>-9.2082481776278625E-3</v>
      </c>
      <c r="AB14" s="137">
        <v>-9.1928986700532747E-3</v>
      </c>
      <c r="AC14" s="137">
        <v>-9.1772643311176603E-3</v>
      </c>
      <c r="AD14" s="127">
        <v>3488.9447148812201</v>
      </c>
      <c r="AE14" s="145">
        <v>3527.7631907304913</v>
      </c>
      <c r="AF14" s="145">
        <v>3567.0484319122643</v>
      </c>
      <c r="AG14" s="127">
        <v>3606.8066776913438</v>
      </c>
      <c r="AH14" s="137">
        <v>1.1126136703657323E-2</v>
      </c>
      <c r="AI14" s="137">
        <v>1.1136019924749612E-2</v>
      </c>
      <c r="AJ14" s="137">
        <v>1.1145978681810456E-2</v>
      </c>
      <c r="AK14" s="132" t="s">
        <v>116</v>
      </c>
      <c r="AL14" s="133" t="s">
        <v>116</v>
      </c>
      <c r="AM14" s="133" t="s">
        <v>116</v>
      </c>
      <c r="AN14" s="132" t="s">
        <v>116</v>
      </c>
      <c r="AO14" s="137">
        <v>0</v>
      </c>
      <c r="AP14" s="137">
        <v>0</v>
      </c>
      <c r="AQ14" s="137">
        <v>0</v>
      </c>
      <c r="AR14" s="127">
        <v>9594.2759743658244</v>
      </c>
      <c r="AS14" s="145">
        <v>9764.9454582881808</v>
      </c>
      <c r="AT14" s="145">
        <v>9939.2404922446349</v>
      </c>
      <c r="AU14" s="127">
        <v>10117.231465632312</v>
      </c>
      <c r="AV14" s="137">
        <v>1.7788677788543351E-2</v>
      </c>
      <c r="AW14" s="137">
        <v>1.7849053504801492E-2</v>
      </c>
      <c r="AX14" s="137">
        <v>1.7907904887356319E-2</v>
      </c>
      <c r="AY14" s="127">
        <v>3838.8901133685345</v>
      </c>
      <c r="AZ14" s="145">
        <v>3794.9893376126961</v>
      </c>
      <c r="BA14" s="145">
        <v>3752.3449537853789</v>
      </c>
      <c r="BB14" s="127">
        <v>3710.9367793291103</v>
      </c>
      <c r="BC14" s="137">
        <v>-1.1435799009447677E-2</v>
      </c>
      <c r="BD14" s="137">
        <v>-1.1237023357262798E-2</v>
      </c>
      <c r="BE14" s="137">
        <v>-1.1035279263036815E-2</v>
      </c>
      <c r="BF14" s="132" t="s">
        <v>116</v>
      </c>
      <c r="BG14" s="133" t="s">
        <v>116</v>
      </c>
      <c r="BH14" s="133" t="s">
        <v>116</v>
      </c>
      <c r="BI14" s="132" t="s">
        <v>116</v>
      </c>
      <c r="BJ14" s="137">
        <v>0</v>
      </c>
      <c r="BK14" s="137">
        <v>0</v>
      </c>
      <c r="BL14" s="137">
        <v>0</v>
      </c>
    </row>
    <row r="15" spans="1:64" ht="25.5" customHeight="1">
      <c r="A15" s="27" t="s">
        <v>12</v>
      </c>
      <c r="B15" s="127">
        <v>2488.4619170032947</v>
      </c>
      <c r="C15" s="145">
        <v>2463.5772978332616</v>
      </c>
      <c r="D15" s="145">
        <v>2438.941524854929</v>
      </c>
      <c r="E15" s="127">
        <v>2414.5521096063799</v>
      </c>
      <c r="F15" s="137">
        <v>-1.000000000000008E-2</v>
      </c>
      <c r="G15" s="137">
        <v>-1.0000000000000004E-2</v>
      </c>
      <c r="H15" s="137">
        <v>-9.9999999999999169E-3</v>
      </c>
      <c r="I15" s="127">
        <v>274.99113349920009</v>
      </c>
      <c r="J15" s="145">
        <v>272.24122216420807</v>
      </c>
      <c r="K15" s="145">
        <v>269.51880994256601</v>
      </c>
      <c r="L15" s="127">
        <v>266.82362184314036</v>
      </c>
      <c r="M15" s="137">
        <v>-1.0000000000000073E-2</v>
      </c>
      <c r="N15" s="137">
        <v>-9.9999999999999221E-3</v>
      </c>
      <c r="O15" s="137">
        <v>-9.999999999999962E-3</v>
      </c>
      <c r="P15" s="127">
        <v>2069.4265261273226</v>
      </c>
      <c r="Q15" s="145">
        <v>2090.120791388596</v>
      </c>
      <c r="R15" s="145">
        <v>2111.0219993024821</v>
      </c>
      <c r="S15" s="127">
        <v>2132.1322192955067</v>
      </c>
      <c r="T15" s="137">
        <v>1.0000000000000064E-2</v>
      </c>
      <c r="U15" s="137">
        <v>1.0000000000000059E-2</v>
      </c>
      <c r="V15" s="137">
        <v>9.9999999999999221E-3</v>
      </c>
      <c r="W15" s="127">
        <v>950.9404487336335</v>
      </c>
      <c r="X15" s="145">
        <v>941.43104424629712</v>
      </c>
      <c r="Y15" s="145">
        <v>932.01673380383409</v>
      </c>
      <c r="Z15" s="127">
        <v>922.69656646579574</v>
      </c>
      <c r="AA15" s="137">
        <v>-1.0000000000000051E-2</v>
      </c>
      <c r="AB15" s="137">
        <v>-1.0000000000000066E-2</v>
      </c>
      <c r="AC15" s="137">
        <v>-1.0000000000000005E-2</v>
      </c>
      <c r="AD15" s="127">
        <v>1068.1206908883296</v>
      </c>
      <c r="AE15" s="145">
        <v>1057.4394839794463</v>
      </c>
      <c r="AF15" s="145">
        <v>1046.8650891396517</v>
      </c>
      <c r="AG15" s="127">
        <v>1036.3964382482552</v>
      </c>
      <c r="AH15" s="137">
        <v>-9.9999999999999742E-3</v>
      </c>
      <c r="AI15" s="137">
        <v>-1.0000000000000177E-2</v>
      </c>
      <c r="AJ15" s="137">
        <v>-9.9999999999999499E-3</v>
      </c>
      <c r="AK15" s="132" t="s">
        <v>116</v>
      </c>
      <c r="AL15" s="133" t="s">
        <v>116</v>
      </c>
      <c r="AM15" s="133" t="s">
        <v>116</v>
      </c>
      <c r="AN15" s="132" t="s">
        <v>116</v>
      </c>
      <c r="AO15" s="137">
        <v>0</v>
      </c>
      <c r="AP15" s="137">
        <v>0</v>
      </c>
      <c r="AQ15" s="137">
        <v>0</v>
      </c>
      <c r="AR15" s="127">
        <v>3241.1785962000613</v>
      </c>
      <c r="AS15" s="145">
        <v>3273.5903821620618</v>
      </c>
      <c r="AT15" s="145">
        <v>3306.3262859836823</v>
      </c>
      <c r="AU15" s="127">
        <v>3339.3895488435192</v>
      </c>
      <c r="AV15" s="137">
        <v>9.9999999999999725E-3</v>
      </c>
      <c r="AW15" s="137">
        <v>9.9999999999999534E-3</v>
      </c>
      <c r="AX15" s="137">
        <v>1.0000000000000014E-2</v>
      </c>
      <c r="AY15" s="127">
        <v>2319.2144931893113</v>
      </c>
      <c r="AZ15" s="145">
        <v>2354.5544907557578</v>
      </c>
      <c r="BA15" s="145">
        <v>2390.6143029296768</v>
      </c>
      <c r="BB15" s="127">
        <v>2427.4116170822663</v>
      </c>
      <c r="BC15" s="137">
        <v>1.5237916833577591E-2</v>
      </c>
      <c r="BD15" s="137">
        <v>1.5314919368183588E-2</v>
      </c>
      <c r="BE15" s="137">
        <v>1.5392409435304849E-2</v>
      </c>
      <c r="BF15" s="132" t="s">
        <v>116</v>
      </c>
      <c r="BG15" s="133" t="s">
        <v>116</v>
      </c>
      <c r="BH15" s="133" t="s">
        <v>116</v>
      </c>
      <c r="BI15" s="132" t="s">
        <v>116</v>
      </c>
      <c r="BJ15" s="137">
        <v>0</v>
      </c>
      <c r="BK15" s="137">
        <v>0</v>
      </c>
      <c r="BL15" s="137">
        <v>0</v>
      </c>
    </row>
    <row r="16" spans="1:64" ht="25.5" customHeight="1">
      <c r="A16" s="27" t="s">
        <v>0</v>
      </c>
      <c r="B16" s="127">
        <v>5558.6853632734765</v>
      </c>
      <c r="C16" s="145">
        <v>5503.0985096407412</v>
      </c>
      <c r="D16" s="145">
        <v>5448.0675245443335</v>
      </c>
      <c r="E16" s="127">
        <v>5393.5868492988902</v>
      </c>
      <c r="F16" s="137">
        <v>-1.0000000000000089E-2</v>
      </c>
      <c r="G16" s="137">
        <v>-1.0000000000000049E-2</v>
      </c>
      <c r="H16" s="137">
        <v>-9.999999999999995E-3</v>
      </c>
      <c r="I16" s="127">
        <v>930.46637702392673</v>
      </c>
      <c r="J16" s="145">
        <v>921.16171325368748</v>
      </c>
      <c r="K16" s="145">
        <v>911.95009612115064</v>
      </c>
      <c r="L16" s="127">
        <v>902.83059515993909</v>
      </c>
      <c r="M16" s="137">
        <v>-9.9999999999999759E-3</v>
      </c>
      <c r="N16" s="137">
        <v>-9.9999999999999672E-3</v>
      </c>
      <c r="O16" s="137">
        <v>-1.000000000000004E-2</v>
      </c>
      <c r="P16" s="127">
        <v>2716.2106214068294</v>
      </c>
      <c r="Q16" s="145">
        <v>2689.048515192761</v>
      </c>
      <c r="R16" s="145">
        <v>2662.1580300408332</v>
      </c>
      <c r="S16" s="127">
        <v>2635.5364497404248</v>
      </c>
      <c r="T16" s="137">
        <v>-1.0000000000000056E-2</v>
      </c>
      <c r="U16" s="137">
        <v>-1.0000000000000073E-2</v>
      </c>
      <c r="V16" s="137">
        <v>-1.0000000000000014E-2</v>
      </c>
      <c r="W16" s="127">
        <v>1151.4572153609702</v>
      </c>
      <c r="X16" s="145">
        <v>1139.9426432073606</v>
      </c>
      <c r="Y16" s="145">
        <v>1128.543216775287</v>
      </c>
      <c r="Z16" s="127">
        <v>1117.2577846075342</v>
      </c>
      <c r="AA16" s="137">
        <v>-9.9999999999999169E-3</v>
      </c>
      <c r="AB16" s="137">
        <v>-9.9999999999999915E-3</v>
      </c>
      <c r="AC16" s="137">
        <v>-9.9999999999999273E-3</v>
      </c>
      <c r="AD16" s="127">
        <v>5218.6079483076273</v>
      </c>
      <c r="AE16" s="145">
        <v>5262.2064400868776</v>
      </c>
      <c r="AF16" s="145">
        <v>5306.3267926609578</v>
      </c>
      <c r="AG16" s="127">
        <v>5350.9733658790474</v>
      </c>
      <c r="AH16" s="137">
        <v>8.3544294208552413E-3</v>
      </c>
      <c r="AI16" s="137">
        <v>8.3843826874553072E-3</v>
      </c>
      <c r="AJ16" s="137">
        <v>8.4138378510420914E-3</v>
      </c>
      <c r="AK16" s="132" t="s">
        <v>116</v>
      </c>
      <c r="AL16" s="133" t="s">
        <v>116</v>
      </c>
      <c r="AM16" s="133" t="s">
        <v>116</v>
      </c>
      <c r="AN16" s="132" t="s">
        <v>116</v>
      </c>
      <c r="AO16" s="137">
        <v>0</v>
      </c>
      <c r="AP16" s="137">
        <v>0</v>
      </c>
      <c r="AQ16" s="137">
        <v>0</v>
      </c>
      <c r="AR16" s="127">
        <v>7700.0529824792029</v>
      </c>
      <c r="AS16" s="145">
        <v>7777.0535123039954</v>
      </c>
      <c r="AT16" s="145">
        <v>7854.8240474270351</v>
      </c>
      <c r="AU16" s="127">
        <v>7933.3722879013058</v>
      </c>
      <c r="AV16" s="137">
        <v>1.0000000000000057E-2</v>
      </c>
      <c r="AW16" s="137">
        <v>9.9999999999999725E-3</v>
      </c>
      <c r="AX16" s="137">
        <v>1.0000000000000037E-2</v>
      </c>
      <c r="AY16" s="127">
        <v>5186.924053418652</v>
      </c>
      <c r="AZ16" s="145">
        <v>5153.1531120505761</v>
      </c>
      <c r="BA16" s="145">
        <v>5120.1221583986717</v>
      </c>
      <c r="BB16" s="127">
        <v>5087.8248970620189</v>
      </c>
      <c r="BC16" s="137">
        <v>-6.5107838519088794E-3</v>
      </c>
      <c r="BD16" s="137">
        <v>-6.4098529451147033E-3</v>
      </c>
      <c r="BE16" s="137">
        <v>-6.3079083540369752E-3</v>
      </c>
      <c r="BF16" s="132" t="s">
        <v>116</v>
      </c>
      <c r="BG16" s="133" t="s">
        <v>116</v>
      </c>
      <c r="BH16" s="133" t="s">
        <v>116</v>
      </c>
      <c r="BI16" s="132" t="s">
        <v>116</v>
      </c>
      <c r="BJ16" s="137">
        <v>0</v>
      </c>
      <c r="BK16" s="137">
        <v>0</v>
      </c>
      <c r="BL16" s="137">
        <v>0</v>
      </c>
    </row>
    <row r="17" spans="1:64" ht="25.5" customHeight="1">
      <c r="A17" s="27" t="s">
        <v>15</v>
      </c>
      <c r="B17" s="127">
        <v>243085.91720025189</v>
      </c>
      <c r="C17" s="145">
        <v>240655.05802824936</v>
      </c>
      <c r="D17" s="145">
        <v>238248.50744796687</v>
      </c>
      <c r="E17" s="127">
        <v>235866.02237348721</v>
      </c>
      <c r="F17" s="137">
        <v>-1.000000000000004E-2</v>
      </c>
      <c r="G17" s="137">
        <v>-9.9999999999999933E-3</v>
      </c>
      <c r="H17" s="137">
        <v>-9.9999999999999499E-3</v>
      </c>
      <c r="I17" s="127">
        <v>24145.138002217373</v>
      </c>
      <c r="J17" s="145">
        <v>23903.686622195197</v>
      </c>
      <c r="K17" s="145">
        <v>23664.649755973245</v>
      </c>
      <c r="L17" s="127">
        <v>23428.003258413512</v>
      </c>
      <c r="M17" s="137">
        <v>-1.0000000000000083E-2</v>
      </c>
      <c r="N17" s="137">
        <v>-9.9999999999999863E-3</v>
      </c>
      <c r="O17" s="137">
        <v>-1.0000000000000052E-2</v>
      </c>
      <c r="P17" s="127">
        <v>74387.712011292882</v>
      </c>
      <c r="Q17" s="145">
        <v>75131.58913140581</v>
      </c>
      <c r="R17" s="145">
        <v>75882.905022719875</v>
      </c>
      <c r="S17" s="127">
        <v>76641.734072947074</v>
      </c>
      <c r="T17" s="137">
        <v>9.9999999999999829E-3</v>
      </c>
      <c r="U17" s="137">
        <v>1.0000000000000092E-2</v>
      </c>
      <c r="V17" s="137">
        <v>1.0000000000000007E-2</v>
      </c>
      <c r="W17" s="127">
        <v>367063.89162507327</v>
      </c>
      <c r="X17" s="145">
        <v>370734.530541324</v>
      </c>
      <c r="Y17" s="145">
        <v>374441.87584673724</v>
      </c>
      <c r="Z17" s="127">
        <v>378186.2946052046</v>
      </c>
      <c r="AA17" s="137">
        <v>9.9999999999999811E-3</v>
      </c>
      <c r="AB17" s="137">
        <v>1.0000000000000002E-2</v>
      </c>
      <c r="AC17" s="137">
        <v>9.9999999999999759E-3</v>
      </c>
      <c r="AD17" s="127">
        <v>624.05882019767216</v>
      </c>
      <c r="AE17" s="145">
        <v>630.299408399649</v>
      </c>
      <c r="AF17" s="145">
        <v>636.60240248364551</v>
      </c>
      <c r="AG17" s="127">
        <v>642.96842650848191</v>
      </c>
      <c r="AH17" s="137">
        <v>1.0000000000000181E-2</v>
      </c>
      <c r="AI17" s="137">
        <v>1.0000000000000031E-2</v>
      </c>
      <c r="AJ17" s="137">
        <v>9.9999999999999239E-3</v>
      </c>
      <c r="AK17" s="132" t="s">
        <v>116</v>
      </c>
      <c r="AL17" s="133" t="s">
        <v>116</v>
      </c>
      <c r="AM17" s="133" t="s">
        <v>116</v>
      </c>
      <c r="AN17" s="132" t="s">
        <v>116</v>
      </c>
      <c r="AO17" s="137">
        <v>0</v>
      </c>
      <c r="AP17" s="137">
        <v>0</v>
      </c>
      <c r="AQ17" s="137">
        <v>0</v>
      </c>
      <c r="AR17" s="127">
        <v>32461.658474437711</v>
      </c>
      <c r="AS17" s="145">
        <v>32137.041889693333</v>
      </c>
      <c r="AT17" s="145">
        <v>31815.671470796398</v>
      </c>
      <c r="AU17" s="127">
        <v>31497.514756088432</v>
      </c>
      <c r="AV17" s="137">
        <v>-1.0000000000000002E-2</v>
      </c>
      <c r="AW17" s="137">
        <v>-1.0000000000000052E-2</v>
      </c>
      <c r="AX17" s="137">
        <v>-1.0000000000000059E-2</v>
      </c>
      <c r="AY17" s="127">
        <v>8185.1442298627362</v>
      </c>
      <c r="AZ17" s="145">
        <v>8321.5728576773417</v>
      </c>
      <c r="BA17" s="145">
        <v>8461.0339805957319</v>
      </c>
      <c r="BB17" s="127">
        <v>8603.5865508356401</v>
      </c>
      <c r="BC17" s="137">
        <v>1.6667834308509603E-2</v>
      </c>
      <c r="BD17" s="137">
        <v>1.6758985987814275E-2</v>
      </c>
      <c r="BE17" s="137">
        <v>1.6848126430745194E-2</v>
      </c>
      <c r="BF17" s="132" t="s">
        <v>116</v>
      </c>
      <c r="BG17" s="133" t="s">
        <v>116</v>
      </c>
      <c r="BH17" s="133" t="s">
        <v>116</v>
      </c>
      <c r="BI17" s="132" t="s">
        <v>116</v>
      </c>
      <c r="BJ17" s="137">
        <v>0</v>
      </c>
      <c r="BK17" s="137">
        <v>0</v>
      </c>
      <c r="BL17" s="137">
        <v>0</v>
      </c>
    </row>
    <row r="18" spans="1:64" ht="25.5" customHeight="1">
      <c r="A18" s="27" t="s">
        <v>1</v>
      </c>
      <c r="B18" s="127">
        <v>75.840199254067713</v>
      </c>
      <c r="C18" s="145">
        <v>76.598601246608396</v>
      </c>
      <c r="D18" s="145">
        <v>77.364587259074483</v>
      </c>
      <c r="E18" s="127">
        <v>78.138233131665231</v>
      </c>
      <c r="F18" s="137">
        <v>1.0000000000000083E-2</v>
      </c>
      <c r="G18" s="137">
        <v>1.0000000000000035E-2</v>
      </c>
      <c r="H18" s="137">
        <v>1.0000000000000044E-2</v>
      </c>
      <c r="I18" s="127">
        <v>1.9098251669396322</v>
      </c>
      <c r="J18" s="145">
        <v>1.948021670278425</v>
      </c>
      <c r="K18" s="145">
        <v>1.9869821036839934</v>
      </c>
      <c r="L18" s="127">
        <v>2.0267217457576732</v>
      </c>
      <c r="M18" s="137">
        <v>2.0000000000000063E-2</v>
      </c>
      <c r="N18" s="137">
        <v>1.9999999999999962E-2</v>
      </c>
      <c r="O18" s="137">
        <v>1.9999999999999938E-2</v>
      </c>
      <c r="P18" s="127">
        <v>141.75618555087175</v>
      </c>
      <c r="Q18" s="145">
        <v>144.59130926188919</v>
      </c>
      <c r="R18" s="145">
        <v>147.48313544712698</v>
      </c>
      <c r="S18" s="127">
        <v>150.43279815606954</v>
      </c>
      <c r="T18" s="137">
        <v>2.0000000000000073E-2</v>
      </c>
      <c r="U18" s="137">
        <v>2.0000000000000039E-2</v>
      </c>
      <c r="V18" s="137">
        <v>2.0000000000000101E-2</v>
      </c>
      <c r="W18" s="127">
        <v>181.03056001985354</v>
      </c>
      <c r="X18" s="145">
        <v>184.6511712202506</v>
      </c>
      <c r="Y18" s="145">
        <v>188.34419464465563</v>
      </c>
      <c r="Z18" s="127">
        <v>192.11107853754874</v>
      </c>
      <c r="AA18" s="137">
        <v>1.9999999999999966E-2</v>
      </c>
      <c r="AB18" s="137">
        <v>2.000000000000008E-2</v>
      </c>
      <c r="AC18" s="137">
        <v>1.9999999999999962E-2</v>
      </c>
      <c r="AD18" s="127">
        <v>4.4822927201832483</v>
      </c>
      <c r="AE18" s="145">
        <v>4.5271156473850809</v>
      </c>
      <c r="AF18" s="145">
        <v>4.5723868038589321</v>
      </c>
      <c r="AG18" s="127">
        <v>4.6181106718975213</v>
      </c>
      <c r="AH18" s="137">
        <v>1.0000000000000018E-2</v>
      </c>
      <c r="AI18" s="137">
        <v>1.0000000000000103E-2</v>
      </c>
      <c r="AJ18" s="137">
        <v>9.9999999999999707E-3</v>
      </c>
      <c r="AK18" s="132" t="s">
        <v>116</v>
      </c>
      <c r="AL18" s="133" t="s">
        <v>116</v>
      </c>
      <c r="AM18" s="133" t="s">
        <v>116</v>
      </c>
      <c r="AN18" s="132" t="s">
        <v>116</v>
      </c>
      <c r="AO18" s="137">
        <v>0</v>
      </c>
      <c r="AP18" s="137">
        <v>0</v>
      </c>
      <c r="AQ18" s="137">
        <v>0</v>
      </c>
      <c r="AR18" s="127">
        <v>15.543152264557868</v>
      </c>
      <c r="AS18" s="145">
        <v>15.232289219266711</v>
      </c>
      <c r="AT18" s="145">
        <v>14.927643434881377</v>
      </c>
      <c r="AU18" s="127">
        <v>14.629090566183748</v>
      </c>
      <c r="AV18" s="137">
        <v>-1.9999999999999973E-2</v>
      </c>
      <c r="AW18" s="137">
        <v>-2.0000000000000004E-2</v>
      </c>
      <c r="AX18" s="137">
        <v>-2.0000000000000059E-2</v>
      </c>
      <c r="AY18" s="127">
        <v>99.514044052427195</v>
      </c>
      <c r="AZ18" s="145">
        <v>100.78689900265498</v>
      </c>
      <c r="BA18" s="145">
        <v>102.09061478595576</v>
      </c>
      <c r="BB18" s="127">
        <v>103.42568077667644</v>
      </c>
      <c r="BC18" s="137">
        <v>1.2790706702233914E-2</v>
      </c>
      <c r="BD18" s="137">
        <v>1.2935369539114852E-2</v>
      </c>
      <c r="BE18" s="137">
        <v>1.3077264678244833E-2</v>
      </c>
      <c r="BF18" s="132" t="s">
        <v>116</v>
      </c>
      <c r="BG18" s="133" t="s">
        <v>116</v>
      </c>
      <c r="BH18" s="133" t="s">
        <v>116</v>
      </c>
      <c r="BI18" s="132" t="s">
        <v>116</v>
      </c>
      <c r="BJ18" s="137">
        <v>0</v>
      </c>
      <c r="BK18" s="137">
        <v>0</v>
      </c>
      <c r="BL18" s="137">
        <v>0</v>
      </c>
    </row>
    <row r="19" spans="1:64" ht="25.5" customHeight="1">
      <c r="A19" s="27" t="s">
        <v>52</v>
      </c>
      <c r="B19" s="127">
        <v>2280.3366034340729</v>
      </c>
      <c r="C19" s="145">
        <v>2257.5332373997321</v>
      </c>
      <c r="D19" s="145">
        <v>2234.9579050257348</v>
      </c>
      <c r="E19" s="127">
        <v>2212.6083259754773</v>
      </c>
      <c r="F19" s="137">
        <v>-1.000000000000003E-2</v>
      </c>
      <c r="G19" s="137">
        <v>-9.9999999999999898E-3</v>
      </c>
      <c r="H19" s="137">
        <v>-1.0000000000000063E-2</v>
      </c>
      <c r="I19" s="127">
        <v>1625.0911595092734</v>
      </c>
      <c r="J19" s="145">
        <v>1608.8402479141807</v>
      </c>
      <c r="K19" s="145">
        <v>1592.7518454350388</v>
      </c>
      <c r="L19" s="127">
        <v>1576.8243269806885</v>
      </c>
      <c r="M19" s="137">
        <v>-9.9999999999999811E-3</v>
      </c>
      <c r="N19" s="137">
        <v>-1.0000000000000061E-2</v>
      </c>
      <c r="O19" s="137">
        <v>-9.9999999999999568E-3</v>
      </c>
      <c r="P19" s="127">
        <v>122.61553002940678</v>
      </c>
      <c r="Q19" s="145">
        <v>120.16321942881865</v>
      </c>
      <c r="R19" s="145">
        <v>117.75995504024228</v>
      </c>
      <c r="S19" s="127">
        <v>115.40475593943742</v>
      </c>
      <c r="T19" s="137">
        <v>-1.999999999999999E-2</v>
      </c>
      <c r="U19" s="137">
        <v>-2.0000000000000014E-2</v>
      </c>
      <c r="V19" s="137">
        <v>-2.0000000000000066E-2</v>
      </c>
      <c r="W19" s="127">
        <v>124.65422565953247</v>
      </c>
      <c r="X19" s="145">
        <v>123.40768340293715</v>
      </c>
      <c r="Y19" s="145">
        <v>122.17360656890779</v>
      </c>
      <c r="Z19" s="127">
        <v>120.95187050321871</v>
      </c>
      <c r="AA19" s="137">
        <v>-9.9999999999999551E-3</v>
      </c>
      <c r="AB19" s="137">
        <v>-9.9999999999999586E-3</v>
      </c>
      <c r="AC19" s="137">
        <v>-9.9999999999999516E-3</v>
      </c>
      <c r="AD19" s="127">
        <v>2269.8051438698603</v>
      </c>
      <c r="AE19" s="145">
        <v>2247.1070924311621</v>
      </c>
      <c r="AF19" s="145">
        <v>2224.6360215068503</v>
      </c>
      <c r="AG19" s="127">
        <v>2202.389661291782</v>
      </c>
      <c r="AH19" s="137">
        <v>-9.9999999999998476E-3</v>
      </c>
      <c r="AI19" s="137">
        <v>-1.0000000000000075E-2</v>
      </c>
      <c r="AJ19" s="137">
        <v>-9.9999999999999117E-3</v>
      </c>
      <c r="AK19" s="132" t="s">
        <v>116</v>
      </c>
      <c r="AL19" s="133" t="s">
        <v>116</v>
      </c>
      <c r="AM19" s="133" t="s">
        <v>116</v>
      </c>
      <c r="AN19" s="132" t="s">
        <v>116</v>
      </c>
      <c r="AO19" s="137">
        <v>0</v>
      </c>
      <c r="AP19" s="137">
        <v>0</v>
      </c>
      <c r="AQ19" s="137">
        <v>0</v>
      </c>
      <c r="AR19" s="127">
        <v>1942.2820170483722</v>
      </c>
      <c r="AS19" s="145">
        <v>1942.2820170483722</v>
      </c>
      <c r="AT19" s="145">
        <v>1942.2820170483722</v>
      </c>
      <c r="AU19" s="127">
        <v>1942.2820170483722</v>
      </c>
      <c r="AV19" s="137">
        <v>0</v>
      </c>
      <c r="AW19" s="137">
        <v>0</v>
      </c>
      <c r="AX19" s="137">
        <v>0</v>
      </c>
      <c r="AY19" s="127">
        <v>2618.8303328626225</v>
      </c>
      <c r="AZ19" s="145">
        <v>2610.2716202766896</v>
      </c>
      <c r="BA19" s="145">
        <v>2602.0057439299035</v>
      </c>
      <c r="BB19" s="127">
        <v>2594.0324670151231</v>
      </c>
      <c r="BC19" s="137">
        <v>-3.2681432158979998E-3</v>
      </c>
      <c r="BD19" s="137">
        <v>-3.1666728790124862E-3</v>
      </c>
      <c r="BE19" s="137">
        <v>-3.0642810583262087E-3</v>
      </c>
      <c r="BF19" s="132" t="s">
        <v>116</v>
      </c>
      <c r="BG19" s="133" t="s">
        <v>116</v>
      </c>
      <c r="BH19" s="133" t="s">
        <v>116</v>
      </c>
      <c r="BI19" s="132" t="s">
        <v>116</v>
      </c>
      <c r="BJ19" s="137">
        <v>0</v>
      </c>
      <c r="BK19" s="137">
        <v>0</v>
      </c>
      <c r="BL19" s="137">
        <v>0</v>
      </c>
    </row>
    <row r="20" spans="1:64" ht="25.5" customHeight="1">
      <c r="A20" s="27" t="s">
        <v>2</v>
      </c>
      <c r="B20" s="127">
        <v>3013.7427246900984</v>
      </c>
      <c r="C20" s="145">
        <v>2983.6052974431973</v>
      </c>
      <c r="D20" s="145">
        <v>2953.7692444687655</v>
      </c>
      <c r="E20" s="127">
        <v>2924.2315520240777</v>
      </c>
      <c r="F20" s="137">
        <v>-1.0000000000000038E-2</v>
      </c>
      <c r="G20" s="137">
        <v>-9.9999999999999499E-3</v>
      </c>
      <c r="H20" s="137">
        <v>-1.0000000000000037E-2</v>
      </c>
      <c r="I20" s="127">
        <v>0</v>
      </c>
      <c r="J20" s="145">
        <v>0</v>
      </c>
      <c r="K20" s="145">
        <v>0</v>
      </c>
      <c r="L20" s="127">
        <v>0</v>
      </c>
      <c r="M20" s="137">
        <v>0</v>
      </c>
      <c r="N20" s="137">
        <v>0</v>
      </c>
      <c r="O20" s="137">
        <v>0</v>
      </c>
      <c r="P20" s="127">
        <v>0</v>
      </c>
      <c r="Q20" s="145">
        <v>0</v>
      </c>
      <c r="R20" s="145">
        <v>0</v>
      </c>
      <c r="S20" s="127">
        <v>0</v>
      </c>
      <c r="T20" s="137">
        <v>0</v>
      </c>
      <c r="U20" s="137">
        <v>0</v>
      </c>
      <c r="V20" s="137">
        <v>0</v>
      </c>
      <c r="W20" s="127">
        <v>59114.193903240863</v>
      </c>
      <c r="X20" s="145">
        <v>59705.335842273271</v>
      </c>
      <c r="Y20" s="145">
        <v>60302.389200696001</v>
      </c>
      <c r="Z20" s="127">
        <v>60905.413092702962</v>
      </c>
      <c r="AA20" s="137">
        <v>9.9999999999999915E-3</v>
      </c>
      <c r="AB20" s="137">
        <v>9.9999999999999638E-3</v>
      </c>
      <c r="AC20" s="137">
        <v>1.0000000000000009E-2</v>
      </c>
      <c r="AD20" s="127">
        <v>17.972216067111514</v>
      </c>
      <c r="AE20" s="145">
        <v>18.153548226213811</v>
      </c>
      <c r="AF20" s="145">
        <v>18.337322081126445</v>
      </c>
      <c r="AG20" s="127">
        <v>18.5235686545494</v>
      </c>
      <c r="AH20" s="137">
        <v>1.00895826327243E-2</v>
      </c>
      <c r="AI20" s="137">
        <v>1.0123302211920378E-2</v>
      </c>
      <c r="AJ20" s="137">
        <v>1.0156694232613651E-2</v>
      </c>
      <c r="AK20" s="132" t="s">
        <v>116</v>
      </c>
      <c r="AL20" s="133" t="s">
        <v>116</v>
      </c>
      <c r="AM20" s="133" t="s">
        <v>116</v>
      </c>
      <c r="AN20" s="132" t="s">
        <v>116</v>
      </c>
      <c r="AO20" s="137">
        <v>0</v>
      </c>
      <c r="AP20" s="137">
        <v>0</v>
      </c>
      <c r="AQ20" s="137">
        <v>0</v>
      </c>
      <c r="AR20" s="127">
        <v>2291.8692400534046</v>
      </c>
      <c r="AS20" s="145">
        <v>2337.7066248544729</v>
      </c>
      <c r="AT20" s="145">
        <v>2384.4607573515623</v>
      </c>
      <c r="AU20" s="127">
        <v>2432.1499724985933</v>
      </c>
      <c r="AV20" s="137">
        <v>2.0000000000000094E-2</v>
      </c>
      <c r="AW20" s="137">
        <v>1.9999999999999959E-2</v>
      </c>
      <c r="AX20" s="137">
        <v>1.9999999999999924E-2</v>
      </c>
      <c r="AY20" s="127">
        <v>998.38694459024794</v>
      </c>
      <c r="AZ20" s="145">
        <v>1021.1578758721425</v>
      </c>
      <c r="BA20" s="145">
        <v>1044.5824842954453</v>
      </c>
      <c r="BB20" s="127">
        <v>1068.6796553283375</v>
      </c>
      <c r="BC20" s="137">
        <v>2.2807721400283448E-2</v>
      </c>
      <c r="BD20" s="137">
        <v>2.2939262357739184E-2</v>
      </c>
      <c r="BE20" s="137">
        <v>2.3068710604644486E-2</v>
      </c>
      <c r="BF20" s="132" t="s">
        <v>116</v>
      </c>
      <c r="BG20" s="133" t="s">
        <v>116</v>
      </c>
      <c r="BH20" s="133" t="s">
        <v>116</v>
      </c>
      <c r="BI20" s="132" t="s">
        <v>116</v>
      </c>
      <c r="BJ20" s="137">
        <v>0</v>
      </c>
      <c r="BK20" s="137">
        <v>0</v>
      </c>
      <c r="BL20" s="137">
        <v>0</v>
      </c>
    </row>
    <row r="21" spans="1:64" ht="25.5" customHeight="1">
      <c r="A21" s="27" t="s">
        <v>53</v>
      </c>
      <c r="B21" s="127">
        <v>30442.328646624781</v>
      </c>
      <c r="C21" s="145">
        <v>30137.905360158533</v>
      </c>
      <c r="D21" s="145">
        <v>29836.526306556949</v>
      </c>
      <c r="E21" s="127">
        <v>29538.161043491378</v>
      </c>
      <c r="F21" s="137">
        <v>-1.0000000000000009E-2</v>
      </c>
      <c r="G21" s="137">
        <v>-9.9999999999999568E-3</v>
      </c>
      <c r="H21" s="137">
        <v>-1.0000000000000038E-2</v>
      </c>
      <c r="I21" s="127">
        <v>1806.4811744760395</v>
      </c>
      <c r="J21" s="145">
        <v>1770.3515509865188</v>
      </c>
      <c r="K21" s="145">
        <v>1734.9445199667884</v>
      </c>
      <c r="L21" s="127">
        <v>1700.2456295674526</v>
      </c>
      <c r="M21" s="137">
        <v>-1.9999999999999993E-2</v>
      </c>
      <c r="N21" s="137">
        <v>-1.9999999999999966E-2</v>
      </c>
      <c r="O21" s="137">
        <v>-2.0000000000000032E-2</v>
      </c>
      <c r="P21" s="127">
        <v>957.87215906514211</v>
      </c>
      <c r="Q21" s="145">
        <v>977.02960224644494</v>
      </c>
      <c r="R21" s="145">
        <v>996.57019429137381</v>
      </c>
      <c r="S21" s="127">
        <v>1016.5015981772013</v>
      </c>
      <c r="T21" s="137">
        <v>1.999999999999998E-2</v>
      </c>
      <c r="U21" s="137">
        <v>1.9999999999999973E-2</v>
      </c>
      <c r="V21" s="137">
        <v>2.0000000000000059E-2</v>
      </c>
      <c r="W21" s="127">
        <v>17294.710771923561</v>
      </c>
      <c r="X21" s="145">
        <v>17121.763664204325</v>
      </c>
      <c r="Y21" s="145">
        <v>16950.546027562283</v>
      </c>
      <c r="Z21" s="127">
        <v>16781.040567286658</v>
      </c>
      <c r="AA21" s="137">
        <v>-1.0000000000000002E-2</v>
      </c>
      <c r="AB21" s="137">
        <v>-9.9999999999999638E-3</v>
      </c>
      <c r="AC21" s="137">
        <v>-1.0000000000000099E-2</v>
      </c>
      <c r="AD21" s="127">
        <v>161.74272484615801</v>
      </c>
      <c r="AE21" s="145">
        <v>162.85827339593885</v>
      </c>
      <c r="AF21" s="145">
        <v>163.98999621820425</v>
      </c>
      <c r="AG21" s="127">
        <v>165.13800486780926</v>
      </c>
      <c r="AH21" s="137">
        <v>6.8970554987366301E-3</v>
      </c>
      <c r="AI21" s="137">
        <v>6.9491269842581038E-3</v>
      </c>
      <c r="AJ21" s="137">
        <v>7.0004797614451374E-3</v>
      </c>
      <c r="AK21" s="132" t="s">
        <v>116</v>
      </c>
      <c r="AL21" s="133" t="s">
        <v>116</v>
      </c>
      <c r="AM21" s="133" t="s">
        <v>116</v>
      </c>
      <c r="AN21" s="132" t="s">
        <v>116</v>
      </c>
      <c r="AO21" s="137">
        <v>0</v>
      </c>
      <c r="AP21" s="137">
        <v>0</v>
      </c>
      <c r="AQ21" s="137">
        <v>0</v>
      </c>
      <c r="AR21" s="127">
        <v>10053.851524535279</v>
      </c>
      <c r="AS21" s="145">
        <v>10355.467070271337</v>
      </c>
      <c r="AT21" s="145">
        <v>10666.131082379477</v>
      </c>
      <c r="AU21" s="127">
        <v>10986.115014850862</v>
      </c>
      <c r="AV21" s="137">
        <v>2.9999999999999988E-2</v>
      </c>
      <c r="AW21" s="137">
        <v>2.9999999999999988E-2</v>
      </c>
      <c r="AX21" s="137">
        <v>3.0000000000000047E-2</v>
      </c>
      <c r="AY21" s="127">
        <v>4967.3383719767126</v>
      </c>
      <c r="AZ21" s="145">
        <v>5116.358523136013</v>
      </c>
      <c r="BA21" s="145">
        <v>5269.8492788300928</v>
      </c>
      <c r="BB21" s="127">
        <v>5427.9447571949977</v>
      </c>
      <c r="BC21" s="137">
        <v>2.9999999999999812E-2</v>
      </c>
      <c r="BD21" s="137">
        <v>2.9999999999999881E-2</v>
      </c>
      <c r="BE21" s="137">
        <v>3.0000000000000405E-2</v>
      </c>
      <c r="BF21" s="132" t="s">
        <v>116</v>
      </c>
      <c r="BG21" s="133" t="s">
        <v>116</v>
      </c>
      <c r="BH21" s="133" t="s">
        <v>116</v>
      </c>
      <c r="BI21" s="132" t="s">
        <v>116</v>
      </c>
      <c r="BJ21" s="137">
        <v>0</v>
      </c>
      <c r="BK21" s="137">
        <v>0</v>
      </c>
      <c r="BL21" s="137">
        <v>0</v>
      </c>
    </row>
    <row r="22" spans="1:64" ht="25.5" customHeight="1">
      <c r="A22" s="27" t="s">
        <v>42</v>
      </c>
      <c r="B22" s="127">
        <v>431.23194182483041</v>
      </c>
      <c r="C22" s="145">
        <v>426.91962240658211</v>
      </c>
      <c r="D22" s="145">
        <v>422.6504261825163</v>
      </c>
      <c r="E22" s="127">
        <v>418.42392192069116</v>
      </c>
      <c r="F22" s="137">
        <v>-1.0000000000000007E-2</v>
      </c>
      <c r="G22" s="137">
        <v>-9.9999999999999707E-3</v>
      </c>
      <c r="H22" s="137">
        <v>-9.9999999999999482E-3</v>
      </c>
      <c r="I22" s="127">
        <v>5.0094787450018288E-2</v>
      </c>
      <c r="J22" s="145">
        <v>4.9092891701017924E-2</v>
      </c>
      <c r="K22" s="145">
        <v>4.8111033866997562E-2</v>
      </c>
      <c r="L22" s="127">
        <v>4.7148813189657607E-2</v>
      </c>
      <c r="M22" s="137">
        <v>-1.9999999999999973E-2</v>
      </c>
      <c r="N22" s="137">
        <v>-2.000000000000008E-2</v>
      </c>
      <c r="O22" s="137">
        <v>-2.0000000000000073E-2</v>
      </c>
      <c r="P22" s="127">
        <v>0</v>
      </c>
      <c r="Q22" s="145">
        <v>0</v>
      </c>
      <c r="R22" s="145">
        <v>0</v>
      </c>
      <c r="S22" s="127">
        <v>0</v>
      </c>
      <c r="T22" s="137">
        <v>0</v>
      </c>
      <c r="U22" s="137">
        <v>0</v>
      </c>
      <c r="V22" s="137">
        <v>0</v>
      </c>
      <c r="W22" s="127">
        <v>221.89131836281931</v>
      </c>
      <c r="X22" s="145">
        <v>219.67240517919112</v>
      </c>
      <c r="Y22" s="145">
        <v>217.47568112739921</v>
      </c>
      <c r="Z22" s="127">
        <v>215.30092431612522</v>
      </c>
      <c r="AA22" s="137">
        <v>-9.9999999999999811E-3</v>
      </c>
      <c r="AB22" s="137">
        <v>-9.9999999999999655E-3</v>
      </c>
      <c r="AC22" s="137">
        <v>-1.0000000000000009E-2</v>
      </c>
      <c r="AD22" s="127">
        <v>0</v>
      </c>
      <c r="AE22" s="145">
        <v>0</v>
      </c>
      <c r="AF22" s="145">
        <v>0</v>
      </c>
      <c r="AG22" s="127">
        <v>0</v>
      </c>
      <c r="AH22" s="137">
        <v>0</v>
      </c>
      <c r="AI22" s="137">
        <v>0</v>
      </c>
      <c r="AJ22" s="137">
        <v>0</v>
      </c>
      <c r="AK22" s="132" t="s">
        <v>116</v>
      </c>
      <c r="AL22" s="133" t="s">
        <v>116</v>
      </c>
      <c r="AM22" s="133" t="s">
        <v>116</v>
      </c>
      <c r="AN22" s="132" t="s">
        <v>116</v>
      </c>
      <c r="AO22" s="137">
        <v>0</v>
      </c>
      <c r="AP22" s="137">
        <v>0</v>
      </c>
      <c r="AQ22" s="137">
        <v>0</v>
      </c>
      <c r="AR22" s="127">
        <v>0</v>
      </c>
      <c r="AS22" s="145">
        <v>0</v>
      </c>
      <c r="AT22" s="145">
        <v>0</v>
      </c>
      <c r="AU22" s="127">
        <v>0</v>
      </c>
      <c r="AV22" s="137">
        <v>0</v>
      </c>
      <c r="AW22" s="137">
        <v>0</v>
      </c>
      <c r="AX22" s="137">
        <v>0</v>
      </c>
      <c r="AY22" s="127">
        <v>0</v>
      </c>
      <c r="AZ22" s="145">
        <v>0</v>
      </c>
      <c r="BA22" s="145">
        <v>0</v>
      </c>
      <c r="BB22" s="127">
        <v>0</v>
      </c>
      <c r="BC22" s="137">
        <v>0</v>
      </c>
      <c r="BD22" s="137">
        <v>0</v>
      </c>
      <c r="BE22" s="137">
        <v>0</v>
      </c>
      <c r="BF22" s="132" t="s">
        <v>116</v>
      </c>
      <c r="BG22" s="133" t="s">
        <v>116</v>
      </c>
      <c r="BH22" s="133" t="s">
        <v>116</v>
      </c>
      <c r="BI22" s="132" t="s">
        <v>116</v>
      </c>
      <c r="BJ22" s="137">
        <v>0</v>
      </c>
      <c r="BK22" s="137">
        <v>0</v>
      </c>
      <c r="BL22" s="137">
        <v>0</v>
      </c>
    </row>
    <row r="23" spans="1:64" ht="25.5" customHeight="1">
      <c r="A23" s="27" t="s">
        <v>43</v>
      </c>
      <c r="B23" s="127">
        <v>355509.21590728656</v>
      </c>
      <c r="C23" s="145">
        <v>351954.12374821369</v>
      </c>
      <c r="D23" s="145">
        <v>348434.58251073153</v>
      </c>
      <c r="E23" s="127">
        <v>344950.23668562423</v>
      </c>
      <c r="F23" s="137">
        <v>-1.0000000000000009E-2</v>
      </c>
      <c r="G23" s="137">
        <v>-1.0000000000000068E-2</v>
      </c>
      <c r="H23" s="137">
        <v>-9.9999999999999638E-3</v>
      </c>
      <c r="I23" s="127">
        <v>2425.7375265883716</v>
      </c>
      <c r="J23" s="145">
        <v>2377.2227760566043</v>
      </c>
      <c r="K23" s="145">
        <v>2329.6783205354723</v>
      </c>
      <c r="L23" s="127">
        <v>2283.0847541247626</v>
      </c>
      <c r="M23" s="137">
        <v>-1.9999999999999938E-2</v>
      </c>
      <c r="N23" s="137">
        <v>-1.9999999999999973E-2</v>
      </c>
      <c r="O23" s="137">
        <v>-2.0000000000000077E-2</v>
      </c>
      <c r="P23" s="127">
        <v>2.500697619334352</v>
      </c>
      <c r="Q23" s="145">
        <v>2.4506836669476648</v>
      </c>
      <c r="R23" s="145">
        <v>2.4016699936087114</v>
      </c>
      <c r="S23" s="127">
        <v>2.3536365937365371</v>
      </c>
      <c r="T23" s="137">
        <v>-2.0000000000000046E-2</v>
      </c>
      <c r="U23" s="137">
        <v>-2.0000000000000066E-2</v>
      </c>
      <c r="V23" s="137">
        <v>-2.0000000000000011E-2</v>
      </c>
      <c r="W23" s="127">
        <v>526179.67154963594</v>
      </c>
      <c r="X23" s="145">
        <v>531441.46826513228</v>
      </c>
      <c r="Y23" s="145">
        <v>536755.88294778357</v>
      </c>
      <c r="Z23" s="127">
        <v>542123.44177726144</v>
      </c>
      <c r="AA23" s="137">
        <v>9.9999999999999638E-3</v>
      </c>
      <c r="AB23" s="137">
        <v>9.9999999999999343E-3</v>
      </c>
      <c r="AC23" s="137">
        <v>1.0000000000000068E-2</v>
      </c>
      <c r="AD23" s="127">
        <v>0</v>
      </c>
      <c r="AE23" s="145">
        <v>0</v>
      </c>
      <c r="AF23" s="145">
        <v>0</v>
      </c>
      <c r="AG23" s="127">
        <v>0</v>
      </c>
      <c r="AH23" s="137">
        <v>0</v>
      </c>
      <c r="AI23" s="137">
        <v>0</v>
      </c>
      <c r="AJ23" s="137">
        <v>0</v>
      </c>
      <c r="AK23" s="132" t="s">
        <v>116</v>
      </c>
      <c r="AL23" s="133" t="s">
        <v>116</v>
      </c>
      <c r="AM23" s="133" t="s">
        <v>116</v>
      </c>
      <c r="AN23" s="132" t="s">
        <v>116</v>
      </c>
      <c r="AO23" s="137">
        <v>0</v>
      </c>
      <c r="AP23" s="137">
        <v>0</v>
      </c>
      <c r="AQ23" s="137">
        <v>0</v>
      </c>
      <c r="AR23" s="127">
        <v>0</v>
      </c>
      <c r="AS23" s="145">
        <v>0</v>
      </c>
      <c r="AT23" s="145">
        <v>0</v>
      </c>
      <c r="AU23" s="127">
        <v>0</v>
      </c>
      <c r="AV23" s="137">
        <v>0</v>
      </c>
      <c r="AW23" s="137">
        <v>0</v>
      </c>
      <c r="AX23" s="137">
        <v>0</v>
      </c>
      <c r="AY23" s="127">
        <v>0</v>
      </c>
      <c r="AZ23" s="145">
        <v>0</v>
      </c>
      <c r="BA23" s="145">
        <v>0</v>
      </c>
      <c r="BB23" s="127">
        <v>0</v>
      </c>
      <c r="BC23" s="137">
        <v>0</v>
      </c>
      <c r="BD23" s="137">
        <v>0</v>
      </c>
      <c r="BE23" s="137">
        <v>0</v>
      </c>
      <c r="BF23" s="132" t="s">
        <v>116</v>
      </c>
      <c r="BG23" s="133" t="s">
        <v>116</v>
      </c>
      <c r="BH23" s="133" t="s">
        <v>116</v>
      </c>
      <c r="BI23" s="132" t="s">
        <v>116</v>
      </c>
      <c r="BJ23" s="137">
        <v>0</v>
      </c>
      <c r="BK23" s="137">
        <v>0</v>
      </c>
      <c r="BL23" s="137">
        <v>0</v>
      </c>
    </row>
    <row r="24" spans="1:64" ht="25.5" customHeight="1">
      <c r="A24" s="27" t="s">
        <v>3</v>
      </c>
      <c r="B24" s="127">
        <v>4583.0558350923156</v>
      </c>
      <c r="C24" s="145">
        <v>4537.225276741392</v>
      </c>
      <c r="D24" s="145">
        <v>4491.8530239739785</v>
      </c>
      <c r="E24" s="127">
        <v>4446.9344937342385</v>
      </c>
      <c r="F24" s="137">
        <v>-1.0000000000000106E-2</v>
      </c>
      <c r="G24" s="137">
        <v>-9.9999999999999204E-3</v>
      </c>
      <c r="H24" s="137">
        <v>-1.0000000000000047E-2</v>
      </c>
      <c r="I24" s="127">
        <v>3058.5434629429037</v>
      </c>
      <c r="J24" s="145">
        <v>3027.9580283134746</v>
      </c>
      <c r="K24" s="145">
        <v>2997.67844803034</v>
      </c>
      <c r="L24" s="127">
        <v>2967.7016635500363</v>
      </c>
      <c r="M24" s="137">
        <v>-1.0000000000000012E-2</v>
      </c>
      <c r="N24" s="137">
        <v>-9.9999999999999811E-3</v>
      </c>
      <c r="O24" s="137">
        <v>-1.0000000000000083E-2</v>
      </c>
      <c r="P24" s="127">
        <v>314.99506238953944</v>
      </c>
      <c r="Q24" s="145">
        <v>308.69516114174866</v>
      </c>
      <c r="R24" s="145">
        <v>302.5212579189137</v>
      </c>
      <c r="S24" s="127">
        <v>296.47083276053542</v>
      </c>
      <c r="T24" s="137">
        <v>-1.999999999999999E-2</v>
      </c>
      <c r="U24" s="137">
        <v>-1.9999999999999931E-2</v>
      </c>
      <c r="V24" s="137">
        <v>-2.0000000000000049E-2</v>
      </c>
      <c r="W24" s="127">
        <v>3649.5464376266082</v>
      </c>
      <c r="X24" s="145">
        <v>3613.0509732503419</v>
      </c>
      <c r="Y24" s="145">
        <v>3576.9204635178385</v>
      </c>
      <c r="Z24" s="127">
        <v>3541.1512588826599</v>
      </c>
      <c r="AA24" s="137">
        <v>-1.000000000000004E-2</v>
      </c>
      <c r="AB24" s="137">
        <v>-1.0000000000000014E-2</v>
      </c>
      <c r="AC24" s="137">
        <v>-1.0000000000000044E-2</v>
      </c>
      <c r="AD24" s="127">
        <v>216.62971862161439</v>
      </c>
      <c r="AE24" s="145">
        <v>214.46342143539829</v>
      </c>
      <c r="AF24" s="145">
        <v>212.31878722104435</v>
      </c>
      <c r="AG24" s="127">
        <v>210.19559934883387</v>
      </c>
      <c r="AH24" s="137">
        <v>-9.999999999999792E-3</v>
      </c>
      <c r="AI24" s="137">
        <v>-9.9999999999998111E-3</v>
      </c>
      <c r="AJ24" s="137">
        <v>-1.000000000000017E-2</v>
      </c>
      <c r="AK24" s="132" t="s">
        <v>116</v>
      </c>
      <c r="AL24" s="133" t="s">
        <v>116</v>
      </c>
      <c r="AM24" s="133" t="s">
        <v>116</v>
      </c>
      <c r="AN24" s="132" t="s">
        <v>116</v>
      </c>
      <c r="AO24" s="137">
        <v>0</v>
      </c>
      <c r="AP24" s="137">
        <v>0</v>
      </c>
      <c r="AQ24" s="137">
        <v>0</v>
      </c>
      <c r="AR24" s="127">
        <v>2420.8228505699908</v>
      </c>
      <c r="AS24" s="145">
        <v>2469.2393075813907</v>
      </c>
      <c r="AT24" s="145">
        <v>2518.6240937330185</v>
      </c>
      <c r="AU24" s="127">
        <v>2568.996575607679</v>
      </c>
      <c r="AV24" s="137">
        <v>2.0000000000000021E-2</v>
      </c>
      <c r="AW24" s="137">
        <v>2.0000000000000014E-2</v>
      </c>
      <c r="AX24" s="137">
        <v>2.0000000000000042E-2</v>
      </c>
      <c r="AY24" s="127">
        <v>3051.9569958941379</v>
      </c>
      <c r="AZ24" s="145">
        <v>3141.5990431395553</v>
      </c>
      <c r="BA24" s="145">
        <v>3233.892018549705</v>
      </c>
      <c r="BB24" s="127">
        <v>3328.9146833044815</v>
      </c>
      <c r="BC24" s="137">
        <v>2.9371988978224382E-2</v>
      </c>
      <c r="BD24" s="137">
        <v>2.9377706748317804E-2</v>
      </c>
      <c r="BE24" s="137">
        <v>2.9383375885689313E-2</v>
      </c>
      <c r="BF24" s="132" t="s">
        <v>116</v>
      </c>
      <c r="BG24" s="133" t="s">
        <v>116</v>
      </c>
      <c r="BH24" s="133" t="s">
        <v>116</v>
      </c>
      <c r="BI24" s="132" t="s">
        <v>116</v>
      </c>
      <c r="BJ24" s="137">
        <v>0</v>
      </c>
      <c r="BK24" s="137">
        <v>0</v>
      </c>
      <c r="BL24" s="137">
        <v>0</v>
      </c>
    </row>
    <row r="25" spans="1:64" ht="25.5" customHeight="1">
      <c r="A25" s="27" t="s">
        <v>54</v>
      </c>
      <c r="B25" s="127">
        <v>827104.19048292702</v>
      </c>
      <c r="C25" s="145">
        <v>818855.73048833827</v>
      </c>
      <c r="D25" s="145">
        <v>810689.79091952171</v>
      </c>
      <c r="E25" s="127">
        <v>802605.54693047842</v>
      </c>
      <c r="F25" s="137">
        <v>-9.9726976232252674E-3</v>
      </c>
      <c r="G25" s="137">
        <v>-9.9723788510909898E-3</v>
      </c>
      <c r="H25" s="137">
        <v>-9.9720559942832951E-3</v>
      </c>
      <c r="I25" s="127">
        <v>96544.469530121918</v>
      </c>
      <c r="J25" s="145">
        <v>95095.346134615189</v>
      </c>
      <c r="K25" s="145">
        <v>93670.390154618552</v>
      </c>
      <c r="L25" s="127">
        <v>92269.166444496805</v>
      </c>
      <c r="M25" s="137">
        <v>-1.5009905824326913E-2</v>
      </c>
      <c r="N25" s="137">
        <v>-1.4984497537655486E-2</v>
      </c>
      <c r="O25" s="137">
        <v>-1.4959089076161574E-2</v>
      </c>
      <c r="P25" s="127">
        <v>158264.22423163938</v>
      </c>
      <c r="Q25" s="145">
        <v>157564.74185510009</v>
      </c>
      <c r="R25" s="145">
        <v>156904.04750306447</v>
      </c>
      <c r="S25" s="127">
        <v>156281.65160563585</v>
      </c>
      <c r="T25" s="137">
        <v>-4.4197125404381622E-3</v>
      </c>
      <c r="U25" s="137">
        <v>-4.193161136539056E-3</v>
      </c>
      <c r="V25" s="137">
        <v>-3.9667293950238318E-3</v>
      </c>
      <c r="W25" s="127">
        <v>1135695.98805397</v>
      </c>
      <c r="X25" s="145">
        <v>1143489.9503294136</v>
      </c>
      <c r="Y25" s="145">
        <v>1151398.1041699185</v>
      </c>
      <c r="Z25" s="127">
        <v>1159421.2414110366</v>
      </c>
      <c r="AA25" s="137">
        <v>6.8627188591188519E-3</v>
      </c>
      <c r="AB25" s="137">
        <v>6.9158052838388818E-3</v>
      </c>
      <c r="AC25" s="137">
        <v>6.9681695775435301E-3</v>
      </c>
      <c r="AD25" s="127">
        <v>24239.21742081004</v>
      </c>
      <c r="AE25" s="145">
        <v>24347.518221386923</v>
      </c>
      <c r="AF25" s="145">
        <v>24458.602651424084</v>
      </c>
      <c r="AG25" s="127">
        <v>24572.488752814719</v>
      </c>
      <c r="AH25" s="137">
        <v>4.4679990569292567E-3</v>
      </c>
      <c r="AI25" s="137">
        <v>4.5624539235207999E-3</v>
      </c>
      <c r="AJ25" s="137">
        <v>4.6562799606217229E-3</v>
      </c>
      <c r="AK25" s="132" t="s">
        <v>116</v>
      </c>
      <c r="AL25" s="133" t="s">
        <v>116</v>
      </c>
      <c r="AM25" s="133" t="s">
        <v>116</v>
      </c>
      <c r="AN25" s="132" t="s">
        <v>116</v>
      </c>
      <c r="AO25" s="137">
        <v>0</v>
      </c>
      <c r="AP25" s="137">
        <v>0</v>
      </c>
      <c r="AQ25" s="137">
        <v>0</v>
      </c>
      <c r="AR25" s="127">
        <v>151074.39670888364</v>
      </c>
      <c r="AS25" s="145">
        <v>152206.86230422923</v>
      </c>
      <c r="AT25" s="145">
        <v>153369.98150474788</v>
      </c>
      <c r="AU25" s="127">
        <v>154564.24463396682</v>
      </c>
      <c r="AV25" s="137">
        <v>7.4960788857414808E-3</v>
      </c>
      <c r="AW25" s="137">
        <v>7.6417001369742266E-3</v>
      </c>
      <c r="AX25" s="137">
        <v>7.7868114575079111E-3</v>
      </c>
      <c r="AY25" s="127">
        <v>87987.976943919304</v>
      </c>
      <c r="AZ25" s="145">
        <v>88301.317517447795</v>
      </c>
      <c r="BA25" s="145">
        <v>88648.787888688486</v>
      </c>
      <c r="BB25" s="127">
        <v>89030.832353634934</v>
      </c>
      <c r="BC25" s="137">
        <v>3.5611748833389322E-3</v>
      </c>
      <c r="BD25" s="137">
        <v>3.9350530774587113E-3</v>
      </c>
      <c r="BE25" s="137">
        <v>4.3096411586152836E-3</v>
      </c>
      <c r="BF25" s="132" t="s">
        <v>116</v>
      </c>
      <c r="BG25" s="133" t="s">
        <v>116</v>
      </c>
      <c r="BH25" s="133" t="s">
        <v>116</v>
      </c>
      <c r="BI25" s="132" t="s">
        <v>116</v>
      </c>
      <c r="BJ25" s="137">
        <v>0</v>
      </c>
      <c r="BK25" s="137">
        <v>0</v>
      </c>
      <c r="BL25" s="137">
        <v>0</v>
      </c>
    </row>
    <row r="26" spans="1:64" ht="25.5" customHeight="1" thickBot="1">
      <c r="A26" s="24" t="s">
        <v>55</v>
      </c>
      <c r="B26" s="129">
        <v>37151.24542845539</v>
      </c>
      <c r="C26" s="173">
        <v>37463.468892551893</v>
      </c>
      <c r="D26" s="173">
        <v>37779.407481191236</v>
      </c>
      <c r="E26" s="129">
        <v>38099.092416719839</v>
      </c>
      <c r="F26" s="174">
        <v>8.4041183679231645E-3</v>
      </c>
      <c r="G26" s="174">
        <v>8.4332443838951235E-3</v>
      </c>
      <c r="H26" s="174">
        <v>8.4618832544623851E-3</v>
      </c>
      <c r="I26" s="129">
        <v>3672.6668328688183</v>
      </c>
      <c r="J26" s="173">
        <v>3635.9401645401304</v>
      </c>
      <c r="K26" s="173">
        <v>3599.5807628947296</v>
      </c>
      <c r="L26" s="129">
        <v>3563.5849552657819</v>
      </c>
      <c r="M26" s="174">
        <v>-9.9999999999999482E-3</v>
      </c>
      <c r="N26" s="174">
        <v>-9.9999999999998597E-3</v>
      </c>
      <c r="O26" s="174">
        <v>-1.0000000000000101E-2</v>
      </c>
      <c r="P26" s="129">
        <v>25504.265257483967</v>
      </c>
      <c r="Q26" s="173">
        <v>25279.18174891538</v>
      </c>
      <c r="R26" s="173">
        <v>25056.648666872545</v>
      </c>
      <c r="S26" s="129">
        <v>24836.643503004598</v>
      </c>
      <c r="T26" s="174">
        <v>-8.8253280890943624E-3</v>
      </c>
      <c r="U26" s="174">
        <v>-8.803017607655882E-3</v>
      </c>
      <c r="V26" s="174">
        <v>-8.7803108385686203E-3</v>
      </c>
      <c r="W26" s="129">
        <v>20958.916793367251</v>
      </c>
      <c r="X26" s="173">
        <v>20766.201630196112</v>
      </c>
      <c r="Y26" s="173">
        <v>20575.413618656683</v>
      </c>
      <c r="Z26" s="129">
        <v>20386.533487232649</v>
      </c>
      <c r="AA26" s="174">
        <v>-9.1949009135875778E-3</v>
      </c>
      <c r="AB26" s="174">
        <v>-9.1874294075043796E-3</v>
      </c>
      <c r="AC26" s="174">
        <v>-9.1798947483985073E-3</v>
      </c>
      <c r="AD26" s="129">
        <v>9107.589440464777</v>
      </c>
      <c r="AE26" s="173">
        <v>9136.6482407455787</v>
      </c>
      <c r="AF26" s="173">
        <v>9166.5866672124175</v>
      </c>
      <c r="AG26" s="129">
        <v>9197.407625745318</v>
      </c>
      <c r="AH26" s="174">
        <v>3.1906137700601937E-3</v>
      </c>
      <c r="AI26" s="174">
        <v>3.2767406250057978E-3</v>
      </c>
      <c r="AJ26" s="174">
        <v>3.3623157290535071E-3</v>
      </c>
      <c r="AK26" s="134" t="s">
        <v>116</v>
      </c>
      <c r="AL26" s="175" t="s">
        <v>116</v>
      </c>
      <c r="AM26" s="175" t="s">
        <v>116</v>
      </c>
      <c r="AN26" s="134" t="s">
        <v>116</v>
      </c>
      <c r="AO26" s="174">
        <v>0</v>
      </c>
      <c r="AP26" s="174">
        <v>0</v>
      </c>
      <c r="AQ26" s="174">
        <v>0</v>
      </c>
      <c r="AR26" s="129">
        <v>41982.925432802709</v>
      </c>
      <c r="AS26" s="173">
        <v>41563.096178474683</v>
      </c>
      <c r="AT26" s="173">
        <v>41147.46521668994</v>
      </c>
      <c r="AU26" s="129">
        <v>40735.990564523039</v>
      </c>
      <c r="AV26" s="174">
        <v>-9.9999999999999707E-3</v>
      </c>
      <c r="AW26" s="174">
        <v>-9.9999999999999239E-3</v>
      </c>
      <c r="AX26" s="174">
        <v>-1.0000000000000023E-2</v>
      </c>
      <c r="AY26" s="129">
        <v>14683.065101273696</v>
      </c>
      <c r="AZ26" s="173">
        <v>14467.531909376889</v>
      </c>
      <c r="BA26" s="173">
        <v>14256.971606927316</v>
      </c>
      <c r="BB26" s="129">
        <v>14051.293319607059</v>
      </c>
      <c r="BC26" s="174">
        <v>-1.4679032641359812E-2</v>
      </c>
      <c r="BD26" s="174">
        <v>-1.455398915091392E-2</v>
      </c>
      <c r="BE26" s="174">
        <v>-1.442650606250211E-2</v>
      </c>
      <c r="BF26" s="134" t="s">
        <v>116</v>
      </c>
      <c r="BG26" s="175" t="s">
        <v>116</v>
      </c>
      <c r="BH26" s="175" t="s">
        <v>116</v>
      </c>
      <c r="BI26" s="134" t="s">
        <v>116</v>
      </c>
      <c r="BJ26" s="174">
        <v>0</v>
      </c>
      <c r="BK26" s="174">
        <v>0</v>
      </c>
      <c r="BL26" s="174">
        <v>0</v>
      </c>
    </row>
    <row r="27" spans="1:64" ht="13.5" thickBot="1">
      <c r="A27" s="25" t="s">
        <v>4</v>
      </c>
      <c r="B27" s="130">
        <v>864255.43591138243</v>
      </c>
      <c r="C27" s="146">
        <v>856319.19938089012</v>
      </c>
      <c r="D27" s="146">
        <v>848469.19840071292</v>
      </c>
      <c r="E27" s="130">
        <v>840704.6393471983</v>
      </c>
      <c r="F27" s="138">
        <v>-9.182744129486815E-3</v>
      </c>
      <c r="G27" s="138">
        <v>-9.1671434972527364E-3</v>
      </c>
      <c r="H27" s="139">
        <v>-9.1512562484885769E-3</v>
      </c>
      <c r="I27" s="130">
        <v>100217.13636299074</v>
      </c>
      <c r="J27" s="146">
        <v>98731.286299155327</v>
      </c>
      <c r="K27" s="146">
        <v>97269.970917513274</v>
      </c>
      <c r="L27" s="130">
        <v>95832.751399762579</v>
      </c>
      <c r="M27" s="138">
        <v>-1.4826307333843625E-2</v>
      </c>
      <c r="N27" s="138">
        <v>-1.4800935310558743E-2</v>
      </c>
      <c r="O27" s="139">
        <v>-1.477557260677587E-2</v>
      </c>
      <c r="P27" s="130">
        <v>183768.48948912334</v>
      </c>
      <c r="Q27" s="146">
        <v>182843.92360401546</v>
      </c>
      <c r="R27" s="146">
        <v>181960.69616993703</v>
      </c>
      <c r="S27" s="130">
        <v>181118.29510864045</v>
      </c>
      <c r="T27" s="138">
        <v>-5.0311448261786962E-3</v>
      </c>
      <c r="U27" s="138">
        <v>-4.8304992403862337E-3</v>
      </c>
      <c r="V27" s="139">
        <v>-4.6295770406914842E-3</v>
      </c>
      <c r="W27" s="130">
        <v>1156654.9048473374</v>
      </c>
      <c r="X27" s="146">
        <v>1164256.1519596097</v>
      </c>
      <c r="Y27" s="146">
        <v>1171973.517788575</v>
      </c>
      <c r="Z27" s="130">
        <v>1179807.7748982692</v>
      </c>
      <c r="AA27" s="138">
        <v>6.5717502086549903E-3</v>
      </c>
      <c r="AB27" s="138">
        <v>6.6285806744296721E-3</v>
      </c>
      <c r="AC27" s="139">
        <v>6.6846707632752921E-3</v>
      </c>
      <c r="AD27" s="130">
        <v>33346.806861274817</v>
      </c>
      <c r="AE27" s="146">
        <v>33484.166462132504</v>
      </c>
      <c r="AF27" s="146">
        <v>33625.189318636505</v>
      </c>
      <c r="AG27" s="130">
        <v>33769.896378560035</v>
      </c>
      <c r="AH27" s="138">
        <v>4.119123052144456E-3</v>
      </c>
      <c r="AI27" s="138">
        <v>4.2116281037930378E-3</v>
      </c>
      <c r="AJ27" s="139">
        <v>4.3035314553107225E-3</v>
      </c>
      <c r="AK27" s="135" t="s">
        <v>116</v>
      </c>
      <c r="AL27" s="136" t="s">
        <v>116</v>
      </c>
      <c r="AM27" s="136" t="s">
        <v>116</v>
      </c>
      <c r="AN27" s="135" t="s">
        <v>116</v>
      </c>
      <c r="AO27" s="138">
        <v>0</v>
      </c>
      <c r="AP27" s="138">
        <v>0</v>
      </c>
      <c r="AQ27" s="139">
        <v>0</v>
      </c>
      <c r="AR27" s="130">
        <v>193057.32214168634</v>
      </c>
      <c r="AS27" s="146">
        <v>193769.95848270392</v>
      </c>
      <c r="AT27" s="146">
        <v>194517.44672143782</v>
      </c>
      <c r="AU27" s="130">
        <v>195300.23519848986</v>
      </c>
      <c r="AV27" s="138">
        <v>3.69131993084714E-3</v>
      </c>
      <c r="AW27" s="138">
        <v>3.8576064349037033E-3</v>
      </c>
      <c r="AX27" s="139">
        <v>4.0242584418303537E-3</v>
      </c>
      <c r="AY27" s="130">
        <v>102671.042045193</v>
      </c>
      <c r="AZ27" s="146">
        <v>102768.84942682469</v>
      </c>
      <c r="BA27" s="146">
        <v>102905.7594956158</v>
      </c>
      <c r="BB27" s="130">
        <v>103082.125673242</v>
      </c>
      <c r="BC27" s="138">
        <v>9.5262870312193704E-4</v>
      </c>
      <c r="BD27" s="138">
        <v>1.3322136966084984E-3</v>
      </c>
      <c r="BE27" s="139">
        <v>1.7138610947593797E-3</v>
      </c>
      <c r="BF27" s="135" t="s">
        <v>116</v>
      </c>
      <c r="BG27" s="136" t="s">
        <v>116</v>
      </c>
      <c r="BH27" s="136" t="s">
        <v>116</v>
      </c>
      <c r="BI27" s="135" t="s">
        <v>116</v>
      </c>
      <c r="BJ27" s="138">
        <v>0</v>
      </c>
      <c r="BK27" s="138">
        <v>0</v>
      </c>
      <c r="BL27" s="139">
        <v>0</v>
      </c>
    </row>
  </sheetData>
  <mergeCells count="52">
    <mergeCell ref="BJ8:BL8"/>
    <mergeCell ref="W8:Z8"/>
    <mergeCell ref="AA8:AC8"/>
    <mergeCell ref="AD8:AG8"/>
    <mergeCell ref="AH8:AJ8"/>
    <mergeCell ref="AK8:AN8"/>
    <mergeCell ref="AO8:AQ8"/>
    <mergeCell ref="AR8:AU8"/>
    <mergeCell ref="AV8:AX8"/>
    <mergeCell ref="AY8:BB8"/>
    <mergeCell ref="BC8:BE8"/>
    <mergeCell ref="BF8:BI8"/>
    <mergeCell ref="B8:E8"/>
    <mergeCell ref="F8:H8"/>
    <mergeCell ref="I8:L8"/>
    <mergeCell ref="M8:O8"/>
    <mergeCell ref="P8:S8"/>
    <mergeCell ref="T8:V8"/>
    <mergeCell ref="AR7:AU7"/>
    <mergeCell ref="AV7:AX7"/>
    <mergeCell ref="AY7:BB7"/>
    <mergeCell ref="BC7:BE7"/>
    <mergeCell ref="T7:V7"/>
    <mergeCell ref="BF7:BI7"/>
    <mergeCell ref="BJ7:BL7"/>
    <mergeCell ref="W7:Z7"/>
    <mergeCell ref="AA7:AC7"/>
    <mergeCell ref="AD7:AG7"/>
    <mergeCell ref="AH7:AJ7"/>
    <mergeCell ref="AK7:AN7"/>
    <mergeCell ref="AO7:AQ7"/>
    <mergeCell ref="B7:E7"/>
    <mergeCell ref="F7:H7"/>
    <mergeCell ref="I7:L7"/>
    <mergeCell ref="M7:O7"/>
    <mergeCell ref="P7:S7"/>
    <mergeCell ref="A4:A5"/>
    <mergeCell ref="BF5:BL5"/>
    <mergeCell ref="A1:BL1"/>
    <mergeCell ref="A2:BL2"/>
    <mergeCell ref="A3:BL3"/>
    <mergeCell ref="B4:AC4"/>
    <mergeCell ref="AD4:AQ4"/>
    <mergeCell ref="AR4:BL4"/>
    <mergeCell ref="B5:H5"/>
    <mergeCell ref="I5:O5"/>
    <mergeCell ref="P5:V5"/>
    <mergeCell ref="W5:AC5"/>
    <mergeCell ref="AD5:AJ5"/>
    <mergeCell ref="AK5:AQ5"/>
    <mergeCell ref="AR5:AX5"/>
    <mergeCell ref="AY5:BE5"/>
  </mergeCells>
  <pageMargins left="0.75" right="0.75" top="1" bottom="1" header="0.5" footer="0.5"/>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1"/>
  </sheetPr>
  <dimension ref="A1:BL27"/>
  <sheetViews>
    <sheetView zoomScaleNormal="100" workbookViewId="0">
      <selection sqref="A1:BL1"/>
    </sheetView>
  </sheetViews>
  <sheetFormatPr defaultColWidth="9.28515625" defaultRowHeight="12.75"/>
  <cols>
    <col min="1" max="1" width="19.5703125" style="81" customWidth="1"/>
    <col min="2" max="2" width="12.28515625" style="81" customWidth="1"/>
    <col min="3" max="5" width="10.28515625" style="81" customWidth="1"/>
    <col min="6" max="8" width="9.28515625" style="81" customWidth="1"/>
    <col min="9" max="9" width="12.28515625" style="81" customWidth="1"/>
    <col min="10" max="12" width="10.28515625" style="81" customWidth="1"/>
    <col min="13" max="18" width="9.28515625" style="81" customWidth="1"/>
    <col min="19" max="19" width="12.28515625" style="81" customWidth="1"/>
    <col min="20" max="22" width="9.28515625" style="81" customWidth="1"/>
    <col min="23" max="23" width="12.28515625" style="81" customWidth="1"/>
    <col min="24" max="29" width="9.28515625" style="81" customWidth="1"/>
    <col min="30" max="32" width="10.28515625" style="81" customWidth="1"/>
    <col min="33" max="33" width="12.28515625" style="81" customWidth="1"/>
    <col min="34" max="53" width="9.28515625" style="81" customWidth="1"/>
    <col min="54" max="54" width="10.28515625" style="81" customWidth="1"/>
    <col min="55" max="64" width="9.28515625" style="81" customWidth="1"/>
    <col min="65" max="16384" width="9.28515625" style="81"/>
  </cols>
  <sheetData>
    <row r="1" spans="1:64" ht="18">
      <c r="A1" s="202" t="s">
        <v>75</v>
      </c>
      <c r="B1" s="203"/>
      <c r="C1" s="203"/>
      <c r="D1" s="203"/>
      <c r="E1" s="203"/>
      <c r="F1" s="203"/>
      <c r="G1" s="203"/>
      <c r="H1" s="203"/>
      <c r="I1" s="203"/>
      <c r="J1" s="203"/>
      <c r="K1" s="203"/>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c r="AQ1" s="203"/>
      <c r="AR1" s="203"/>
      <c r="AS1" s="203"/>
      <c r="AT1" s="203"/>
      <c r="AU1" s="203"/>
      <c r="AV1" s="203"/>
      <c r="AW1" s="203"/>
      <c r="AX1" s="203"/>
      <c r="AY1" s="203"/>
      <c r="AZ1" s="203"/>
      <c r="BA1" s="203"/>
      <c r="BB1" s="203"/>
      <c r="BC1" s="203"/>
      <c r="BD1" s="203"/>
      <c r="BE1" s="203"/>
      <c r="BF1" s="203"/>
      <c r="BG1" s="203"/>
      <c r="BH1" s="203"/>
      <c r="BI1" s="203"/>
      <c r="BJ1" s="203"/>
      <c r="BK1" s="203"/>
      <c r="BL1" s="204"/>
    </row>
    <row r="2" spans="1:64" ht="18.75" customHeight="1">
      <c r="A2" s="199" t="s">
        <v>76</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c r="AR2" s="200"/>
      <c r="AS2" s="200"/>
      <c r="AT2" s="200"/>
      <c r="AU2" s="200"/>
      <c r="AV2" s="200"/>
      <c r="AW2" s="200"/>
      <c r="AX2" s="200"/>
      <c r="AY2" s="200"/>
      <c r="AZ2" s="200"/>
      <c r="BA2" s="200"/>
      <c r="BB2" s="200"/>
      <c r="BC2" s="200"/>
      <c r="BD2" s="200"/>
      <c r="BE2" s="200"/>
      <c r="BF2" s="200"/>
      <c r="BG2" s="200"/>
      <c r="BH2" s="200"/>
      <c r="BI2" s="200"/>
      <c r="BJ2" s="200"/>
      <c r="BK2" s="200"/>
      <c r="BL2" s="201"/>
    </row>
    <row r="3" spans="1:64" ht="18.75" customHeight="1">
      <c r="A3" s="179" t="s">
        <v>73</v>
      </c>
      <c r="B3" s="180"/>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c r="BI3" s="180"/>
      <c r="BJ3" s="180"/>
      <c r="BK3" s="180"/>
      <c r="BL3" s="181"/>
    </row>
    <row r="4" spans="1:64" ht="17.649999999999999" customHeight="1">
      <c r="A4" s="185" t="s">
        <v>77</v>
      </c>
      <c r="B4" s="194" t="s">
        <v>13</v>
      </c>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5"/>
      <c r="AC4" s="196"/>
      <c r="AD4" s="195" t="s">
        <v>48</v>
      </c>
      <c r="AE4" s="195"/>
      <c r="AF4" s="195"/>
      <c r="AG4" s="195"/>
      <c r="AH4" s="195"/>
      <c r="AI4" s="195"/>
      <c r="AJ4" s="195"/>
      <c r="AK4" s="195"/>
      <c r="AL4" s="195"/>
      <c r="AM4" s="195"/>
      <c r="AN4" s="195"/>
      <c r="AO4" s="195"/>
      <c r="AP4" s="195"/>
      <c r="AQ4" s="196"/>
      <c r="AR4" s="194" t="s">
        <v>67</v>
      </c>
      <c r="AS4" s="195"/>
      <c r="AT4" s="195"/>
      <c r="AU4" s="195"/>
      <c r="AV4" s="195"/>
      <c r="AW4" s="195"/>
      <c r="AX4" s="195"/>
      <c r="AY4" s="195"/>
      <c r="AZ4" s="195"/>
      <c r="BA4" s="195"/>
      <c r="BB4" s="195"/>
      <c r="BC4" s="195"/>
      <c r="BD4" s="195"/>
      <c r="BE4" s="195"/>
      <c r="BF4" s="195"/>
      <c r="BG4" s="195"/>
      <c r="BH4" s="195"/>
      <c r="BI4" s="195"/>
      <c r="BJ4" s="195"/>
      <c r="BK4" s="195"/>
      <c r="BL4" s="196"/>
    </row>
    <row r="5" spans="1:64" ht="41.25" customHeight="1">
      <c r="A5" s="186"/>
      <c r="B5" s="188" t="s">
        <v>98</v>
      </c>
      <c r="C5" s="193"/>
      <c r="D5" s="193"/>
      <c r="E5" s="193"/>
      <c r="F5" s="193"/>
      <c r="G5" s="193"/>
      <c r="H5" s="189"/>
      <c r="I5" s="188" t="s">
        <v>138</v>
      </c>
      <c r="J5" s="193"/>
      <c r="K5" s="193"/>
      <c r="L5" s="193"/>
      <c r="M5" s="193"/>
      <c r="N5" s="193"/>
      <c r="O5" s="189"/>
      <c r="P5" s="188" t="s">
        <v>139</v>
      </c>
      <c r="Q5" s="193"/>
      <c r="R5" s="193"/>
      <c r="S5" s="193"/>
      <c r="T5" s="193"/>
      <c r="U5" s="193"/>
      <c r="V5" s="189"/>
      <c r="W5" s="188" t="s">
        <v>140</v>
      </c>
      <c r="X5" s="193"/>
      <c r="Y5" s="193"/>
      <c r="Z5" s="193"/>
      <c r="AA5" s="193"/>
      <c r="AB5" s="193"/>
      <c r="AC5" s="189"/>
      <c r="AD5" s="188" t="s">
        <v>102</v>
      </c>
      <c r="AE5" s="193"/>
      <c r="AF5" s="193"/>
      <c r="AG5" s="193"/>
      <c r="AH5" s="193"/>
      <c r="AI5" s="193"/>
      <c r="AJ5" s="189"/>
      <c r="AK5" s="188" t="s">
        <v>103</v>
      </c>
      <c r="AL5" s="193"/>
      <c r="AM5" s="193"/>
      <c r="AN5" s="193"/>
      <c r="AO5" s="193"/>
      <c r="AP5" s="193"/>
      <c r="AQ5" s="189"/>
      <c r="AR5" s="188" t="s">
        <v>131</v>
      </c>
      <c r="AS5" s="193"/>
      <c r="AT5" s="193"/>
      <c r="AU5" s="193"/>
      <c r="AV5" s="193"/>
      <c r="AW5" s="193"/>
      <c r="AX5" s="189"/>
      <c r="AY5" s="188" t="s">
        <v>141</v>
      </c>
      <c r="AZ5" s="193"/>
      <c r="BA5" s="193"/>
      <c r="BB5" s="193"/>
      <c r="BC5" s="193"/>
      <c r="BD5" s="193"/>
      <c r="BE5" s="189"/>
      <c r="BF5" s="188" t="s">
        <v>106</v>
      </c>
      <c r="BG5" s="193"/>
      <c r="BH5" s="193"/>
      <c r="BI5" s="193"/>
      <c r="BJ5" s="193"/>
      <c r="BK5" s="193"/>
      <c r="BL5" s="189"/>
    </row>
    <row r="6" spans="1:64" ht="36" customHeight="1">
      <c r="A6" s="117" t="s">
        <v>137</v>
      </c>
      <c r="B6" s="117">
        <v>168349</v>
      </c>
      <c r="C6" s="117">
        <v>145902</v>
      </c>
      <c r="D6" s="117">
        <v>197260</v>
      </c>
      <c r="E6" s="117">
        <v>252493</v>
      </c>
      <c r="F6" s="121"/>
      <c r="G6" s="122"/>
      <c r="H6" s="123"/>
      <c r="I6" s="117">
        <v>287897</v>
      </c>
      <c r="J6" s="117">
        <v>249511</v>
      </c>
      <c r="K6" s="117">
        <v>337339</v>
      </c>
      <c r="L6" s="117">
        <v>431794</v>
      </c>
      <c r="M6" s="121"/>
      <c r="N6" s="122"/>
      <c r="O6" s="123"/>
      <c r="P6" s="117">
        <v>1686</v>
      </c>
      <c r="Q6" s="117">
        <v>1433</v>
      </c>
      <c r="R6" s="117">
        <v>1900</v>
      </c>
      <c r="S6" s="117">
        <v>2385</v>
      </c>
      <c r="T6" s="121"/>
      <c r="U6" s="122"/>
      <c r="V6" s="123"/>
      <c r="W6" s="117">
        <v>40233</v>
      </c>
      <c r="X6" s="117">
        <v>34198</v>
      </c>
      <c r="Y6" s="117">
        <v>45347</v>
      </c>
      <c r="Z6" s="117">
        <v>56927</v>
      </c>
      <c r="AA6" s="121"/>
      <c r="AB6" s="122"/>
      <c r="AC6" s="123"/>
      <c r="AD6" s="117">
        <v>2020162</v>
      </c>
      <c r="AE6" s="117">
        <v>1708720</v>
      </c>
      <c r="AF6" s="117">
        <v>2254657</v>
      </c>
      <c r="AG6" s="117">
        <v>2816586</v>
      </c>
      <c r="AH6" s="121"/>
      <c r="AI6" s="122"/>
      <c r="AJ6" s="123"/>
      <c r="AK6" s="118" t="s">
        <v>116</v>
      </c>
      <c r="AL6" s="118" t="s">
        <v>116</v>
      </c>
      <c r="AM6" s="118" t="s">
        <v>116</v>
      </c>
      <c r="AN6" s="118" t="s">
        <v>116</v>
      </c>
      <c r="AO6" s="124"/>
      <c r="AP6" s="122"/>
      <c r="AQ6" s="123"/>
      <c r="AR6" s="117">
        <v>59135</v>
      </c>
      <c r="AS6" s="117">
        <v>51250</v>
      </c>
      <c r="AT6" s="117">
        <v>69290</v>
      </c>
      <c r="AU6" s="117">
        <v>88691</v>
      </c>
      <c r="AV6" s="121"/>
      <c r="AW6" s="122"/>
      <c r="AX6" s="123"/>
      <c r="AY6" s="117">
        <v>373633</v>
      </c>
      <c r="AZ6" s="117">
        <v>323815</v>
      </c>
      <c r="BA6" s="117">
        <v>437798</v>
      </c>
      <c r="BB6" s="117">
        <v>560382</v>
      </c>
      <c r="BC6" s="121"/>
      <c r="BD6" s="122"/>
      <c r="BE6" s="123"/>
      <c r="BF6" s="118" t="s">
        <v>116</v>
      </c>
      <c r="BG6" s="118" t="s">
        <v>116</v>
      </c>
      <c r="BH6" s="118" t="s">
        <v>116</v>
      </c>
      <c r="BI6" s="118" t="s">
        <v>116</v>
      </c>
      <c r="BJ6" s="124"/>
      <c r="BK6" s="122"/>
      <c r="BL6" s="123"/>
    </row>
    <row r="7" spans="1:64" ht="24" customHeight="1">
      <c r="A7" s="116"/>
      <c r="B7" s="188" t="s">
        <v>78</v>
      </c>
      <c r="C7" s="193"/>
      <c r="D7" s="193"/>
      <c r="E7" s="189"/>
      <c r="F7" s="184" t="s">
        <v>61</v>
      </c>
      <c r="G7" s="184"/>
      <c r="H7" s="184"/>
      <c r="I7" s="188" t="s">
        <v>78</v>
      </c>
      <c r="J7" s="193"/>
      <c r="K7" s="193"/>
      <c r="L7" s="189"/>
      <c r="M7" s="184" t="s">
        <v>79</v>
      </c>
      <c r="N7" s="184"/>
      <c r="O7" s="184"/>
      <c r="P7" s="188" t="s">
        <v>78</v>
      </c>
      <c r="Q7" s="193"/>
      <c r="R7" s="193"/>
      <c r="S7" s="189"/>
      <c r="T7" s="188" t="s">
        <v>61</v>
      </c>
      <c r="U7" s="193"/>
      <c r="V7" s="189"/>
      <c r="W7" s="188" t="s">
        <v>78</v>
      </c>
      <c r="X7" s="193"/>
      <c r="Y7" s="193"/>
      <c r="Z7" s="189"/>
      <c r="AA7" s="184" t="s">
        <v>80</v>
      </c>
      <c r="AB7" s="184"/>
      <c r="AC7" s="184"/>
      <c r="AD7" s="188" t="s">
        <v>78</v>
      </c>
      <c r="AE7" s="193"/>
      <c r="AF7" s="193"/>
      <c r="AG7" s="189"/>
      <c r="AH7" s="184" t="s">
        <v>79</v>
      </c>
      <c r="AI7" s="184"/>
      <c r="AJ7" s="184"/>
      <c r="AK7" s="188" t="s">
        <v>78</v>
      </c>
      <c r="AL7" s="193"/>
      <c r="AM7" s="193"/>
      <c r="AN7" s="189"/>
      <c r="AO7" s="184" t="s">
        <v>80</v>
      </c>
      <c r="AP7" s="184"/>
      <c r="AQ7" s="184"/>
      <c r="AR7" s="188" t="s">
        <v>78</v>
      </c>
      <c r="AS7" s="193"/>
      <c r="AT7" s="193"/>
      <c r="AU7" s="189"/>
      <c r="AV7" s="184" t="s">
        <v>61</v>
      </c>
      <c r="AW7" s="184"/>
      <c r="AX7" s="184"/>
      <c r="AY7" s="188" t="s">
        <v>78</v>
      </c>
      <c r="AZ7" s="193"/>
      <c r="BA7" s="193"/>
      <c r="BB7" s="189"/>
      <c r="BC7" s="184" t="s">
        <v>79</v>
      </c>
      <c r="BD7" s="184"/>
      <c r="BE7" s="184"/>
      <c r="BF7" s="188" t="s">
        <v>78</v>
      </c>
      <c r="BG7" s="193"/>
      <c r="BH7" s="193"/>
      <c r="BI7" s="189"/>
      <c r="BJ7" s="184" t="s">
        <v>80</v>
      </c>
      <c r="BK7" s="184"/>
      <c r="BL7" s="184"/>
    </row>
    <row r="8" spans="1:64" ht="13.15" customHeight="1">
      <c r="A8" s="116"/>
      <c r="B8" s="188" t="s">
        <v>63</v>
      </c>
      <c r="C8" s="193"/>
      <c r="D8" s="193"/>
      <c r="E8" s="189"/>
      <c r="F8" s="184" t="s">
        <v>63</v>
      </c>
      <c r="G8" s="184"/>
      <c r="H8" s="184"/>
      <c r="I8" s="188" t="s">
        <v>63</v>
      </c>
      <c r="J8" s="193"/>
      <c r="K8" s="193"/>
      <c r="L8" s="189"/>
      <c r="M8" s="208" t="s">
        <v>63</v>
      </c>
      <c r="N8" s="208"/>
      <c r="O8" s="208"/>
      <c r="P8" s="205" t="s">
        <v>63</v>
      </c>
      <c r="Q8" s="206"/>
      <c r="R8" s="206"/>
      <c r="S8" s="207"/>
      <c r="T8" s="205" t="s">
        <v>63</v>
      </c>
      <c r="U8" s="206"/>
      <c r="V8" s="207"/>
      <c r="W8" s="188" t="s">
        <v>63</v>
      </c>
      <c r="X8" s="193"/>
      <c r="Y8" s="193"/>
      <c r="Z8" s="189"/>
      <c r="AA8" s="184" t="s">
        <v>63</v>
      </c>
      <c r="AB8" s="184"/>
      <c r="AC8" s="184"/>
      <c r="AD8" s="188" t="s">
        <v>63</v>
      </c>
      <c r="AE8" s="193"/>
      <c r="AF8" s="193"/>
      <c r="AG8" s="189"/>
      <c r="AH8" s="208" t="s">
        <v>63</v>
      </c>
      <c r="AI8" s="208"/>
      <c r="AJ8" s="208"/>
      <c r="AK8" s="188" t="s">
        <v>63</v>
      </c>
      <c r="AL8" s="193"/>
      <c r="AM8" s="193"/>
      <c r="AN8" s="189"/>
      <c r="AO8" s="184" t="s">
        <v>63</v>
      </c>
      <c r="AP8" s="184"/>
      <c r="AQ8" s="184"/>
      <c r="AR8" s="188" t="s">
        <v>63</v>
      </c>
      <c r="AS8" s="193"/>
      <c r="AT8" s="193"/>
      <c r="AU8" s="189"/>
      <c r="AV8" s="188" t="s">
        <v>63</v>
      </c>
      <c r="AW8" s="193"/>
      <c r="AX8" s="189"/>
      <c r="AY8" s="188" t="s">
        <v>63</v>
      </c>
      <c r="AZ8" s="193"/>
      <c r="BA8" s="193"/>
      <c r="BB8" s="189"/>
      <c r="BC8" s="188" t="s">
        <v>63</v>
      </c>
      <c r="BD8" s="193"/>
      <c r="BE8" s="189"/>
      <c r="BF8" s="188" t="s">
        <v>63</v>
      </c>
      <c r="BG8" s="193"/>
      <c r="BH8" s="193"/>
      <c r="BI8" s="189"/>
      <c r="BJ8" s="188" t="s">
        <v>63</v>
      </c>
      <c r="BK8" s="193"/>
      <c r="BL8" s="189"/>
    </row>
    <row r="9" spans="1:64" ht="15">
      <c r="A9" s="40"/>
      <c r="B9" s="51">
        <v>0</v>
      </c>
      <c r="C9" s="41">
        <v>1</v>
      </c>
      <c r="D9" s="41">
        <v>2</v>
      </c>
      <c r="E9" s="41">
        <v>3</v>
      </c>
      <c r="F9" s="41">
        <v>1</v>
      </c>
      <c r="G9" s="41">
        <v>2</v>
      </c>
      <c r="H9" s="41">
        <v>3</v>
      </c>
      <c r="I9" s="41">
        <v>0</v>
      </c>
      <c r="J9" s="41">
        <v>1</v>
      </c>
      <c r="K9" s="41">
        <v>2</v>
      </c>
      <c r="L9" s="41">
        <v>3</v>
      </c>
      <c r="M9" s="41">
        <v>1</v>
      </c>
      <c r="N9" s="41">
        <v>2</v>
      </c>
      <c r="O9" s="41">
        <v>3</v>
      </c>
      <c r="P9" s="41">
        <v>0</v>
      </c>
      <c r="Q9" s="41">
        <v>1</v>
      </c>
      <c r="R9" s="41">
        <v>2</v>
      </c>
      <c r="S9" s="41">
        <v>3</v>
      </c>
      <c r="T9" s="41">
        <v>1</v>
      </c>
      <c r="U9" s="41">
        <v>2</v>
      </c>
      <c r="V9" s="41">
        <v>3</v>
      </c>
      <c r="W9" s="41">
        <v>0</v>
      </c>
      <c r="X9" s="41">
        <v>1</v>
      </c>
      <c r="Y9" s="41">
        <v>2</v>
      </c>
      <c r="Z9" s="41">
        <v>3</v>
      </c>
      <c r="AA9" s="41">
        <v>1</v>
      </c>
      <c r="AB9" s="41">
        <v>2</v>
      </c>
      <c r="AC9" s="41">
        <v>3</v>
      </c>
      <c r="AD9" s="41">
        <v>0</v>
      </c>
      <c r="AE9" s="41">
        <v>1</v>
      </c>
      <c r="AF9" s="41">
        <v>2</v>
      </c>
      <c r="AG9" s="41">
        <v>3</v>
      </c>
      <c r="AH9" s="41">
        <v>1</v>
      </c>
      <c r="AI9" s="41">
        <v>2</v>
      </c>
      <c r="AJ9" s="41">
        <v>3</v>
      </c>
      <c r="AK9" s="41">
        <v>0</v>
      </c>
      <c r="AL9" s="41">
        <v>1</v>
      </c>
      <c r="AM9" s="41">
        <v>2</v>
      </c>
      <c r="AN9" s="41">
        <v>3</v>
      </c>
      <c r="AO9" s="41">
        <v>1</v>
      </c>
      <c r="AP9" s="41">
        <v>2</v>
      </c>
      <c r="AQ9" s="41">
        <v>3</v>
      </c>
      <c r="AR9" s="80">
        <v>0</v>
      </c>
      <c r="AS9" s="41">
        <v>1</v>
      </c>
      <c r="AT9" s="41">
        <v>2</v>
      </c>
      <c r="AU9" s="41">
        <v>3</v>
      </c>
      <c r="AV9" s="41">
        <v>1</v>
      </c>
      <c r="AW9" s="41">
        <v>2</v>
      </c>
      <c r="AX9" s="41">
        <v>3</v>
      </c>
      <c r="AY9" s="41">
        <v>0</v>
      </c>
      <c r="AZ9" s="41">
        <v>1</v>
      </c>
      <c r="BA9" s="41">
        <v>2</v>
      </c>
      <c r="BB9" s="41">
        <v>3</v>
      </c>
      <c r="BC9" s="41">
        <v>1</v>
      </c>
      <c r="BD9" s="41">
        <v>2</v>
      </c>
      <c r="BE9" s="41">
        <v>3</v>
      </c>
      <c r="BF9" s="80">
        <v>0</v>
      </c>
      <c r="BG9" s="80">
        <v>1</v>
      </c>
      <c r="BH9" s="80">
        <v>2</v>
      </c>
      <c r="BI9" s="80">
        <v>3</v>
      </c>
      <c r="BJ9" s="80">
        <v>1</v>
      </c>
      <c r="BK9" s="80">
        <v>2</v>
      </c>
      <c r="BL9" s="80">
        <v>3</v>
      </c>
    </row>
    <row r="10" spans="1:64" ht="25.5" customHeight="1">
      <c r="A10" s="27" t="s">
        <v>9</v>
      </c>
      <c r="B10" s="140">
        <v>1041.6303960515036</v>
      </c>
      <c r="C10" s="141">
        <v>1060.3912970975371</v>
      </c>
      <c r="D10" s="141">
        <v>1079.4515948932985</v>
      </c>
      <c r="E10" s="140">
        <v>1098.8146573161875</v>
      </c>
      <c r="F10" s="137">
        <v>1.8011092146648398E-2</v>
      </c>
      <c r="G10" s="137">
        <v>1.7974777657957585E-2</v>
      </c>
      <c r="H10" s="137">
        <v>1.793787003927954E-2</v>
      </c>
      <c r="I10" s="140">
        <v>1427.5191963455711</v>
      </c>
      <c r="J10" s="141">
        <v>1455.9375847264257</v>
      </c>
      <c r="K10" s="141">
        <v>1484.9163241564113</v>
      </c>
      <c r="L10" s="140">
        <v>1514.4661307008148</v>
      </c>
      <c r="M10" s="137">
        <v>1.9907535011511764E-2</v>
      </c>
      <c r="N10" s="137">
        <v>1.9903833607970742E-2</v>
      </c>
      <c r="O10" s="137">
        <v>1.9899980937438281E-2</v>
      </c>
      <c r="P10" s="140">
        <v>817.15177330192068</v>
      </c>
      <c r="Q10" s="141">
        <v>815.68846972159611</v>
      </c>
      <c r="R10" s="141">
        <v>813.85100828006227</v>
      </c>
      <c r="S10" s="140">
        <v>811.64728492738584</v>
      </c>
      <c r="T10" s="137">
        <v>-1.7907365903542095E-3</v>
      </c>
      <c r="U10" s="137">
        <v>-2.2526509932903425E-3</v>
      </c>
      <c r="V10" s="137">
        <v>-2.7077724672647809E-3</v>
      </c>
      <c r="W10" s="140">
        <v>458.6492377448094</v>
      </c>
      <c r="X10" s="141">
        <v>466.43167607627316</v>
      </c>
      <c r="Y10" s="141">
        <v>474.3403015930021</v>
      </c>
      <c r="Z10" s="140">
        <v>482.37697166986084</v>
      </c>
      <c r="AA10" s="137">
        <v>1.6968170207215919E-2</v>
      </c>
      <c r="AB10" s="137">
        <v>1.695559268885434E-2</v>
      </c>
      <c r="AC10" s="137">
        <v>1.6942836292570474E-2</v>
      </c>
      <c r="AD10" s="140">
        <v>3242.9311647610589</v>
      </c>
      <c r="AE10" s="141">
        <v>3331.8736038751999</v>
      </c>
      <c r="AF10" s="141">
        <v>3423.0937008802271</v>
      </c>
      <c r="AG10" s="140">
        <v>3516.6422388330166</v>
      </c>
      <c r="AH10" s="137">
        <v>2.742655782540928E-2</v>
      </c>
      <c r="AI10" s="137">
        <v>2.7378018451519839E-2</v>
      </c>
      <c r="AJ10" s="137">
        <v>2.7328652420100005E-2</v>
      </c>
      <c r="AK10" s="161" t="s">
        <v>116</v>
      </c>
      <c r="AL10" s="162" t="s">
        <v>116</v>
      </c>
      <c r="AM10" s="162" t="s">
        <v>116</v>
      </c>
      <c r="AN10" s="161" t="s">
        <v>116</v>
      </c>
      <c r="AO10" s="137">
        <v>0</v>
      </c>
      <c r="AP10" s="137">
        <v>0</v>
      </c>
      <c r="AQ10" s="137">
        <v>0</v>
      </c>
      <c r="AR10" s="140">
        <v>760.04305339769599</v>
      </c>
      <c r="AS10" s="141">
        <v>764.52406087688905</v>
      </c>
      <c r="AT10" s="141">
        <v>768.70976809696435</v>
      </c>
      <c r="AU10" s="140">
        <v>772.59533366105632</v>
      </c>
      <c r="AV10" s="137">
        <v>5.8957284842762192E-3</v>
      </c>
      <c r="AW10" s="137">
        <v>5.4749188864957428E-3</v>
      </c>
      <c r="AX10" s="137">
        <v>5.0546587611487725E-3</v>
      </c>
      <c r="AY10" s="140">
        <v>979.81062940962715</v>
      </c>
      <c r="AZ10" s="141">
        <v>989.11630904563583</v>
      </c>
      <c r="BA10" s="141">
        <v>997.77733257542604</v>
      </c>
      <c r="BB10" s="140">
        <v>1005.7672933964986</v>
      </c>
      <c r="BC10" s="137">
        <v>9.4974267033780795E-3</v>
      </c>
      <c r="BD10" s="137">
        <v>8.7563246612998788E-3</v>
      </c>
      <c r="BE10" s="137">
        <v>8.0077594070504764E-3</v>
      </c>
      <c r="BF10" s="161" t="s">
        <v>116</v>
      </c>
      <c r="BG10" s="162" t="s">
        <v>116</v>
      </c>
      <c r="BH10" s="162" t="s">
        <v>116</v>
      </c>
      <c r="BI10" s="161" t="s">
        <v>116</v>
      </c>
      <c r="BJ10" s="137">
        <v>0</v>
      </c>
      <c r="BK10" s="137">
        <v>0</v>
      </c>
      <c r="BL10" s="137">
        <v>0</v>
      </c>
    </row>
    <row r="11" spans="1:64" ht="25.5" customHeight="1">
      <c r="A11" s="27" t="s">
        <v>50</v>
      </c>
      <c r="B11" s="140">
        <v>10.692340711266535</v>
      </c>
      <c r="C11" s="141">
        <v>10.887097613684157</v>
      </c>
      <c r="D11" s="141">
        <v>11.085952796823536</v>
      </c>
      <c r="E11" s="140">
        <v>11.288986508945511</v>
      </c>
      <c r="F11" s="137">
        <v>1.8214618078191785E-2</v>
      </c>
      <c r="G11" s="137">
        <v>1.8265215413282888E-2</v>
      </c>
      <c r="H11" s="137">
        <v>1.8314502672260209E-2</v>
      </c>
      <c r="I11" s="140">
        <v>10.75047194224824</v>
      </c>
      <c r="J11" s="141">
        <v>10.945711142677661</v>
      </c>
      <c r="K11" s="141">
        <v>11.145060077279995</v>
      </c>
      <c r="L11" s="140">
        <v>11.348599077900744</v>
      </c>
      <c r="M11" s="137">
        <v>1.8160988789910855E-2</v>
      </c>
      <c r="N11" s="137">
        <v>1.8212515569232066E-2</v>
      </c>
      <c r="O11" s="137">
        <v>1.8262710044576413E-2</v>
      </c>
      <c r="P11" s="140">
        <v>10.468327807058987</v>
      </c>
      <c r="Q11" s="141">
        <v>10.681619407766981</v>
      </c>
      <c r="R11" s="141">
        <v>10.899243560521773</v>
      </c>
      <c r="S11" s="140">
        <v>11.121285663801135</v>
      </c>
      <c r="T11" s="137">
        <v>2.0374944751363918E-2</v>
      </c>
      <c r="U11" s="137">
        <v>2.0373704065560553E-2</v>
      </c>
      <c r="V11" s="137">
        <v>2.0372248958966499E-2</v>
      </c>
      <c r="W11" s="140">
        <v>10.19309896944578</v>
      </c>
      <c r="X11" s="141">
        <v>10.397344737790005</v>
      </c>
      <c r="Y11" s="141">
        <v>10.605694730894072</v>
      </c>
      <c r="Z11" s="140">
        <v>10.818231997544014</v>
      </c>
      <c r="AA11" s="137">
        <v>2.0037651842335746E-2</v>
      </c>
      <c r="AB11" s="137">
        <v>2.0038769354910533E-2</v>
      </c>
      <c r="AC11" s="137">
        <v>2.0039919311540016E-2</v>
      </c>
      <c r="AD11" s="140">
        <v>208.21481866270693</v>
      </c>
      <c r="AE11" s="141">
        <v>208.397355632949</v>
      </c>
      <c r="AF11" s="141">
        <v>208.58451711214079</v>
      </c>
      <c r="AG11" s="140">
        <v>208.77645977271868</v>
      </c>
      <c r="AH11" s="137">
        <v>8.7667617230340132E-4</v>
      </c>
      <c r="AI11" s="137">
        <v>8.9809910794374267E-4</v>
      </c>
      <c r="AJ11" s="137">
        <v>9.2021528364303338E-4</v>
      </c>
      <c r="AK11" s="161" t="s">
        <v>116</v>
      </c>
      <c r="AL11" s="162" t="s">
        <v>116</v>
      </c>
      <c r="AM11" s="162" t="s">
        <v>116</v>
      </c>
      <c r="AN11" s="161" t="s">
        <v>116</v>
      </c>
      <c r="AO11" s="137">
        <v>0</v>
      </c>
      <c r="AP11" s="137">
        <v>0</v>
      </c>
      <c r="AQ11" s="137">
        <v>0</v>
      </c>
      <c r="AR11" s="140">
        <v>22.56823342707478</v>
      </c>
      <c r="AS11" s="141">
        <v>22.588099794356427</v>
      </c>
      <c r="AT11" s="141">
        <v>22.608150555344292</v>
      </c>
      <c r="AU11" s="140">
        <v>22.628386778962991</v>
      </c>
      <c r="AV11" s="137">
        <v>8.8028012231625835E-4</v>
      </c>
      <c r="AW11" s="137">
        <v>8.8766922275037078E-4</v>
      </c>
      <c r="AX11" s="137">
        <v>8.9508531753454987E-4</v>
      </c>
      <c r="AY11" s="140">
        <v>18.06577394725015</v>
      </c>
      <c r="AZ11" s="141">
        <v>18.163012920400615</v>
      </c>
      <c r="BA11" s="141">
        <v>18.261118244060754</v>
      </c>
      <c r="BB11" s="140">
        <v>18.360065777195761</v>
      </c>
      <c r="BC11" s="137">
        <v>5.382496948892976E-3</v>
      </c>
      <c r="BD11" s="137">
        <v>5.4013793906377483E-3</v>
      </c>
      <c r="BE11" s="137">
        <v>5.4184815963934105E-3</v>
      </c>
      <c r="BF11" s="161" t="s">
        <v>116</v>
      </c>
      <c r="BG11" s="162" t="s">
        <v>116</v>
      </c>
      <c r="BH11" s="162" t="s">
        <v>116</v>
      </c>
      <c r="BI11" s="161" t="s">
        <v>116</v>
      </c>
      <c r="BJ11" s="137">
        <v>0</v>
      </c>
      <c r="BK11" s="137">
        <v>0</v>
      </c>
      <c r="BL11" s="137">
        <v>0</v>
      </c>
    </row>
    <row r="12" spans="1:64" ht="25.5" customHeight="1">
      <c r="A12" s="27" t="s">
        <v>51</v>
      </c>
      <c r="B12" s="140">
        <v>37.452598400800021</v>
      </c>
      <c r="C12" s="141">
        <v>37.144654279874857</v>
      </c>
      <c r="D12" s="141">
        <v>36.847982855927192</v>
      </c>
      <c r="E12" s="140">
        <v>36.562579614524367</v>
      </c>
      <c r="F12" s="137">
        <v>-8.2222364822245857E-3</v>
      </c>
      <c r="G12" s="137">
        <v>-7.9869211249706633E-3</v>
      </c>
      <c r="H12" s="137">
        <v>-7.7454237459545694E-3</v>
      </c>
      <c r="I12" s="140">
        <v>46.756456326030836</v>
      </c>
      <c r="J12" s="141">
        <v>46.293936629273325</v>
      </c>
      <c r="K12" s="141">
        <v>45.843099840087838</v>
      </c>
      <c r="L12" s="140">
        <v>45.403938138948675</v>
      </c>
      <c r="M12" s="137">
        <v>-9.8921033179328217E-3</v>
      </c>
      <c r="N12" s="137">
        <v>-9.7385710097595609E-3</v>
      </c>
      <c r="O12" s="137">
        <v>-9.5796685361825128E-3</v>
      </c>
      <c r="P12" s="140">
        <v>32.847448026395178</v>
      </c>
      <c r="Q12" s="141">
        <v>32.767749734740811</v>
      </c>
      <c r="R12" s="141">
        <v>32.693823949775165</v>
      </c>
      <c r="S12" s="140">
        <v>32.625712456906825</v>
      </c>
      <c r="T12" s="137">
        <v>-2.4263160897712321E-3</v>
      </c>
      <c r="U12" s="137">
        <v>-2.2560531487234923E-3</v>
      </c>
      <c r="V12" s="137">
        <v>-2.083313746748439E-3</v>
      </c>
      <c r="W12" s="140">
        <v>31.3573170825677</v>
      </c>
      <c r="X12" s="141">
        <v>31.300331023905336</v>
      </c>
      <c r="Y12" s="141">
        <v>31.249046568072856</v>
      </c>
      <c r="Z12" s="140">
        <v>31.203509333886831</v>
      </c>
      <c r="AA12" s="137">
        <v>-1.8173129580031579E-3</v>
      </c>
      <c r="AB12" s="137">
        <v>-1.6384636888763912E-3</v>
      </c>
      <c r="AC12" s="137">
        <v>-1.4572359539618759E-3</v>
      </c>
      <c r="AD12" s="140">
        <v>253.15903829785768</v>
      </c>
      <c r="AE12" s="141">
        <v>258.19813270564373</v>
      </c>
      <c r="AF12" s="141">
        <v>263.4635251316775</v>
      </c>
      <c r="AG12" s="140">
        <v>268.96416862785924</v>
      </c>
      <c r="AH12" s="137">
        <v>1.990485681122409E-2</v>
      </c>
      <c r="AI12" s="137">
        <v>2.039283696926085E-2</v>
      </c>
      <c r="AJ12" s="137">
        <v>2.0878197440926779E-2</v>
      </c>
      <c r="AK12" s="161" t="s">
        <v>116</v>
      </c>
      <c r="AL12" s="162" t="s">
        <v>116</v>
      </c>
      <c r="AM12" s="162" t="s">
        <v>116</v>
      </c>
      <c r="AN12" s="161" t="s">
        <v>116</v>
      </c>
      <c r="AO12" s="137">
        <v>0</v>
      </c>
      <c r="AP12" s="137">
        <v>0</v>
      </c>
      <c r="AQ12" s="137">
        <v>0</v>
      </c>
      <c r="AR12" s="140">
        <v>51.640382043015805</v>
      </c>
      <c r="AS12" s="141">
        <v>51.640382043015812</v>
      </c>
      <c r="AT12" s="141">
        <v>51.640382043015819</v>
      </c>
      <c r="AU12" s="140">
        <v>51.640382043015819</v>
      </c>
      <c r="AV12" s="137">
        <v>1.3759439950855258E-16</v>
      </c>
      <c r="AW12" s="137">
        <v>1.3759439950855258E-16</v>
      </c>
      <c r="AX12" s="137">
        <v>0</v>
      </c>
      <c r="AY12" s="140">
        <v>50.746184306488324</v>
      </c>
      <c r="AZ12" s="141">
        <v>50.734900096316295</v>
      </c>
      <c r="BA12" s="141">
        <v>50.723646883634203</v>
      </c>
      <c r="BB12" s="140">
        <v>50.712421700623587</v>
      </c>
      <c r="BC12" s="137">
        <v>-2.2236568771114842E-4</v>
      </c>
      <c r="BD12" s="137">
        <v>-2.2180417544390515E-4</v>
      </c>
      <c r="BE12" s="137">
        <v>-2.2130078770495106E-4</v>
      </c>
      <c r="BF12" s="161" t="s">
        <v>116</v>
      </c>
      <c r="BG12" s="162" t="s">
        <v>116</v>
      </c>
      <c r="BH12" s="162" t="s">
        <v>116</v>
      </c>
      <c r="BI12" s="161" t="s">
        <v>116</v>
      </c>
      <c r="BJ12" s="137">
        <v>0</v>
      </c>
      <c r="BK12" s="137">
        <v>0</v>
      </c>
      <c r="BL12" s="137">
        <v>0</v>
      </c>
    </row>
    <row r="13" spans="1:64" ht="25.5" customHeight="1">
      <c r="A13" s="27" t="s">
        <v>10</v>
      </c>
      <c r="B13" s="140">
        <v>45.880417406836415</v>
      </c>
      <c r="C13" s="141">
        <v>46.339221580904777</v>
      </c>
      <c r="D13" s="141">
        <v>46.802613796713828</v>
      </c>
      <c r="E13" s="140">
        <v>47.270639934680958</v>
      </c>
      <c r="F13" s="137">
        <v>9.9999999999999568E-3</v>
      </c>
      <c r="G13" s="137">
        <v>1.0000000000000077E-2</v>
      </c>
      <c r="H13" s="137">
        <v>9.9999999999998094E-3</v>
      </c>
      <c r="I13" s="140">
        <v>45.880417406836422</v>
      </c>
      <c r="J13" s="141">
        <v>46.339221580904784</v>
      </c>
      <c r="K13" s="141">
        <v>46.802613796713835</v>
      </c>
      <c r="L13" s="140">
        <v>47.270639934680972</v>
      </c>
      <c r="M13" s="137">
        <v>9.9999999999999551E-3</v>
      </c>
      <c r="N13" s="137">
        <v>1.0000000000000075E-2</v>
      </c>
      <c r="O13" s="137">
        <v>9.9999999999999586E-3</v>
      </c>
      <c r="P13" s="140">
        <v>45.880417406836422</v>
      </c>
      <c r="Q13" s="141">
        <v>46.339221580904784</v>
      </c>
      <c r="R13" s="141">
        <v>46.802613796713835</v>
      </c>
      <c r="S13" s="140">
        <v>47.270639934680972</v>
      </c>
      <c r="T13" s="137">
        <v>9.9999999999999551E-3</v>
      </c>
      <c r="U13" s="137">
        <v>1.0000000000000075E-2</v>
      </c>
      <c r="V13" s="137">
        <v>9.9999999999999586E-3</v>
      </c>
      <c r="W13" s="140">
        <v>45.880417406836415</v>
      </c>
      <c r="X13" s="141">
        <v>46.339221580904784</v>
      </c>
      <c r="Y13" s="141">
        <v>46.802613796713842</v>
      </c>
      <c r="Z13" s="140">
        <v>47.270639934680972</v>
      </c>
      <c r="AA13" s="137">
        <v>1.0000000000000111E-2</v>
      </c>
      <c r="AB13" s="137">
        <v>1.0000000000000229E-2</v>
      </c>
      <c r="AC13" s="137">
        <v>9.9999999999998059E-3</v>
      </c>
      <c r="AD13" s="140">
        <v>66.408373096178934</v>
      </c>
      <c r="AE13" s="141">
        <v>67.736540558102504</v>
      </c>
      <c r="AF13" s="141">
        <v>69.091271369264561</v>
      </c>
      <c r="AG13" s="140">
        <v>70.473096796649855</v>
      </c>
      <c r="AH13" s="137">
        <v>1.9999999999999872E-2</v>
      </c>
      <c r="AI13" s="137">
        <v>2.0000000000000098E-2</v>
      </c>
      <c r="AJ13" s="137">
        <v>2.0000000000000046E-2</v>
      </c>
      <c r="AK13" s="161" t="s">
        <v>116</v>
      </c>
      <c r="AL13" s="162" t="s">
        <v>116</v>
      </c>
      <c r="AM13" s="162" t="s">
        <v>116</v>
      </c>
      <c r="AN13" s="161" t="s">
        <v>116</v>
      </c>
      <c r="AO13" s="137">
        <v>0</v>
      </c>
      <c r="AP13" s="137">
        <v>0</v>
      </c>
      <c r="AQ13" s="137">
        <v>0</v>
      </c>
      <c r="AR13" s="140">
        <v>49.670429403854847</v>
      </c>
      <c r="AS13" s="141">
        <v>49.670429403854833</v>
      </c>
      <c r="AT13" s="141">
        <v>49.67042940385484</v>
      </c>
      <c r="AU13" s="140">
        <v>49.67042940385484</v>
      </c>
      <c r="AV13" s="137">
        <v>-2.861029164788964E-16</v>
      </c>
      <c r="AW13" s="137">
        <v>1.4305145823944825E-16</v>
      </c>
      <c r="AX13" s="137">
        <v>0</v>
      </c>
      <c r="AY13" s="140">
        <v>47.847797901793861</v>
      </c>
      <c r="AZ13" s="141">
        <v>47.833215269472824</v>
      </c>
      <c r="BA13" s="141">
        <v>47.818577926845023</v>
      </c>
      <c r="BB13" s="140">
        <v>47.803886265960585</v>
      </c>
      <c r="BC13" s="137">
        <v>-3.0477123212582503E-4</v>
      </c>
      <c r="BD13" s="137">
        <v>-3.0600791824968377E-4</v>
      </c>
      <c r="BE13" s="137">
        <v>-3.0723751147334E-4</v>
      </c>
      <c r="BF13" s="161" t="s">
        <v>116</v>
      </c>
      <c r="BG13" s="162" t="s">
        <v>116</v>
      </c>
      <c r="BH13" s="162" t="s">
        <v>116</v>
      </c>
      <c r="BI13" s="161" t="s">
        <v>116</v>
      </c>
      <c r="BJ13" s="137">
        <v>0</v>
      </c>
      <c r="BK13" s="137">
        <v>0</v>
      </c>
      <c r="BL13" s="137">
        <v>0</v>
      </c>
    </row>
    <row r="14" spans="1:64" ht="25.5" customHeight="1">
      <c r="A14" s="27" t="s">
        <v>11</v>
      </c>
      <c r="B14" s="140">
        <v>13.784493518653267</v>
      </c>
      <c r="C14" s="141">
        <v>13.87242706539268</v>
      </c>
      <c r="D14" s="141">
        <v>13.961739061483961</v>
      </c>
      <c r="E14" s="140">
        <v>14.052438300281777</v>
      </c>
      <c r="F14" s="137">
        <v>6.3791641397937613E-3</v>
      </c>
      <c r="G14" s="137">
        <v>6.4380944783689747E-3</v>
      </c>
      <c r="H14" s="137">
        <v>6.4962708727329442E-3</v>
      </c>
      <c r="I14" s="140">
        <v>13.269820060923918</v>
      </c>
      <c r="J14" s="141">
        <v>13.358362484128984</v>
      </c>
      <c r="K14" s="141">
        <v>13.44876303253564</v>
      </c>
      <c r="L14" s="140">
        <v>13.5410218060227</v>
      </c>
      <c r="M14" s="137">
        <v>6.6724660016905454E-3</v>
      </c>
      <c r="N14" s="137">
        <v>6.7673375770466197E-3</v>
      </c>
      <c r="O14" s="137">
        <v>6.8600192645126724E-3</v>
      </c>
      <c r="P14" s="140">
        <v>25.827779850172814</v>
      </c>
      <c r="Q14" s="141">
        <v>25.610261432181467</v>
      </c>
      <c r="R14" s="141">
        <v>25.397407005189422</v>
      </c>
      <c r="S14" s="140">
        <v>25.18919464808279</v>
      </c>
      <c r="T14" s="137">
        <v>-8.421878274213767E-3</v>
      </c>
      <c r="U14" s="137">
        <v>-8.3112945783745777E-3</v>
      </c>
      <c r="V14" s="137">
        <v>-8.1981738160942213E-3</v>
      </c>
      <c r="W14" s="140">
        <v>13.048417250271861</v>
      </c>
      <c r="X14" s="141">
        <v>13.16837002785819</v>
      </c>
      <c r="Y14" s="141">
        <v>13.28921964041381</v>
      </c>
      <c r="Z14" s="140">
        <v>13.410966704835865</v>
      </c>
      <c r="AA14" s="137">
        <v>9.1928986700536407E-3</v>
      </c>
      <c r="AB14" s="137">
        <v>9.1772643311175371E-3</v>
      </c>
      <c r="AC14" s="137">
        <v>9.1613403733511733E-3</v>
      </c>
      <c r="AD14" s="140">
        <v>77.494821574764742</v>
      </c>
      <c r="AE14" s="141">
        <v>76.298957214911823</v>
      </c>
      <c r="AF14" s="141">
        <v>75.133056453800847</v>
      </c>
      <c r="AG14" s="140">
        <v>73.996634798111202</v>
      </c>
      <c r="AH14" s="137">
        <v>-1.5431538979661812E-2</v>
      </c>
      <c r="AI14" s="137">
        <v>-1.5280690636793038E-2</v>
      </c>
      <c r="AJ14" s="137">
        <v>-1.5125454884008724E-2</v>
      </c>
      <c r="AK14" s="161" t="s">
        <v>116</v>
      </c>
      <c r="AL14" s="162" t="s">
        <v>116</v>
      </c>
      <c r="AM14" s="162" t="s">
        <v>116</v>
      </c>
      <c r="AN14" s="161" t="s">
        <v>116</v>
      </c>
      <c r="AO14" s="137">
        <v>0</v>
      </c>
      <c r="AP14" s="137">
        <v>0</v>
      </c>
      <c r="AQ14" s="137">
        <v>0</v>
      </c>
      <c r="AR14" s="140">
        <v>27.808403533269722</v>
      </c>
      <c r="AS14" s="141">
        <v>27.562654641231035</v>
      </c>
      <c r="AT14" s="141">
        <v>27.317697122253573</v>
      </c>
      <c r="AU14" s="140">
        <v>27.073587358511112</v>
      </c>
      <c r="AV14" s="137">
        <v>-8.8372168414729557E-3</v>
      </c>
      <c r="AW14" s="137">
        <v>-8.88729776452769E-3</v>
      </c>
      <c r="AX14" s="137">
        <v>-8.9359568872152181E-3</v>
      </c>
      <c r="AY14" s="140">
        <v>45.440280896656844</v>
      </c>
      <c r="AZ14" s="141">
        <v>45.019907823965546</v>
      </c>
      <c r="BA14" s="141">
        <v>44.605559098273162</v>
      </c>
      <c r="BB14" s="140">
        <v>44.197227759875723</v>
      </c>
      <c r="BC14" s="137">
        <v>-9.2511107853258424E-3</v>
      </c>
      <c r="BD14" s="137">
        <v>-9.2036777887806696E-3</v>
      </c>
      <c r="BE14" s="137">
        <v>-9.1542701549333673E-3</v>
      </c>
      <c r="BF14" s="161" t="s">
        <v>116</v>
      </c>
      <c r="BG14" s="162" t="s">
        <v>116</v>
      </c>
      <c r="BH14" s="162" t="s">
        <v>116</v>
      </c>
      <c r="BI14" s="161" t="s">
        <v>116</v>
      </c>
      <c r="BJ14" s="137">
        <v>0</v>
      </c>
      <c r="BK14" s="137">
        <v>0</v>
      </c>
      <c r="BL14" s="137">
        <v>0</v>
      </c>
    </row>
    <row r="15" spans="1:64" ht="25.5" customHeight="1">
      <c r="A15" s="27" t="s">
        <v>12</v>
      </c>
      <c r="B15" s="140">
        <v>25.4568465151312</v>
      </c>
      <c r="C15" s="141">
        <v>25.711414980282512</v>
      </c>
      <c r="D15" s="141">
        <v>25.968529130085336</v>
      </c>
      <c r="E15" s="140">
        <v>26.228214421386191</v>
      </c>
      <c r="F15" s="137">
        <v>1.0000000000000002E-2</v>
      </c>
      <c r="G15" s="137">
        <v>9.9999999999999551E-3</v>
      </c>
      <c r="H15" s="137">
        <v>1.0000000000000052E-2</v>
      </c>
      <c r="I15" s="140">
        <v>25.4568465151312</v>
      </c>
      <c r="J15" s="141">
        <v>25.711414980282512</v>
      </c>
      <c r="K15" s="141">
        <v>25.968529130085336</v>
      </c>
      <c r="L15" s="140">
        <v>26.228214421386191</v>
      </c>
      <c r="M15" s="137">
        <v>1.0000000000000002E-2</v>
      </c>
      <c r="N15" s="137">
        <v>9.9999999999999551E-3</v>
      </c>
      <c r="O15" s="137">
        <v>1.0000000000000052E-2</v>
      </c>
      <c r="P15" s="140">
        <v>25.4568465151312</v>
      </c>
      <c r="Q15" s="141">
        <v>25.711414980282512</v>
      </c>
      <c r="R15" s="141">
        <v>25.968529130085336</v>
      </c>
      <c r="S15" s="140">
        <v>26.228214421386191</v>
      </c>
      <c r="T15" s="137">
        <v>1.0000000000000002E-2</v>
      </c>
      <c r="U15" s="137">
        <v>9.9999999999999551E-3</v>
      </c>
      <c r="V15" s="137">
        <v>1.0000000000000052E-2</v>
      </c>
      <c r="W15" s="140">
        <v>25.4568465151312</v>
      </c>
      <c r="X15" s="141">
        <v>25.711414980282512</v>
      </c>
      <c r="Y15" s="141">
        <v>25.968529130085336</v>
      </c>
      <c r="Z15" s="140">
        <v>26.228214421386191</v>
      </c>
      <c r="AA15" s="137">
        <v>1.0000000000000002E-2</v>
      </c>
      <c r="AB15" s="137">
        <v>9.9999999999999551E-3</v>
      </c>
      <c r="AC15" s="137">
        <v>1.0000000000000052E-2</v>
      </c>
      <c r="AD15" s="140">
        <v>88.650847080504874</v>
      </c>
      <c r="AE15" s="141">
        <v>90.423864022114984</v>
      </c>
      <c r="AF15" s="141">
        <v>92.23234130255733</v>
      </c>
      <c r="AG15" s="140">
        <v>94.076988128608448</v>
      </c>
      <c r="AH15" s="137">
        <v>2.0000000000000132E-2</v>
      </c>
      <c r="AI15" s="137">
        <v>2.0000000000000517E-2</v>
      </c>
      <c r="AJ15" s="137">
        <v>1.9999999999999692E-2</v>
      </c>
      <c r="AK15" s="161" t="s">
        <v>116</v>
      </c>
      <c r="AL15" s="162" t="s">
        <v>116</v>
      </c>
      <c r="AM15" s="162" t="s">
        <v>116</v>
      </c>
      <c r="AN15" s="161" t="s">
        <v>116</v>
      </c>
      <c r="AO15" s="137">
        <v>0</v>
      </c>
      <c r="AP15" s="137">
        <v>0</v>
      </c>
      <c r="AQ15" s="137">
        <v>0</v>
      </c>
      <c r="AR15" s="140">
        <v>36.827533495260035</v>
      </c>
      <c r="AS15" s="141">
        <v>36.827533495260035</v>
      </c>
      <c r="AT15" s="141">
        <v>36.827533495260035</v>
      </c>
      <c r="AU15" s="140">
        <v>36.827533495260035</v>
      </c>
      <c r="AV15" s="137">
        <v>0</v>
      </c>
      <c r="AW15" s="137">
        <v>0</v>
      </c>
      <c r="AX15" s="137">
        <v>0</v>
      </c>
      <c r="AY15" s="140">
        <v>49.215708280692574</v>
      </c>
      <c r="AZ15" s="141">
        <v>49.218040220012853</v>
      </c>
      <c r="BA15" s="141">
        <v>49.220290640210095</v>
      </c>
      <c r="BB15" s="140">
        <v>49.222459780803867</v>
      </c>
      <c r="BC15" s="137">
        <v>4.7382012811408294E-5</v>
      </c>
      <c r="BD15" s="137">
        <v>4.5723482430073729E-5</v>
      </c>
      <c r="BE15" s="137">
        <v>4.4070048460858546E-5</v>
      </c>
      <c r="BF15" s="161" t="s">
        <v>116</v>
      </c>
      <c r="BG15" s="162" t="s">
        <v>116</v>
      </c>
      <c r="BH15" s="162" t="s">
        <v>116</v>
      </c>
      <c r="BI15" s="161" t="s">
        <v>116</v>
      </c>
      <c r="BJ15" s="137">
        <v>0</v>
      </c>
      <c r="BK15" s="137">
        <v>0</v>
      </c>
      <c r="BL15" s="137">
        <v>0</v>
      </c>
    </row>
    <row r="16" spans="1:64" ht="25.5" customHeight="1">
      <c r="A16" s="27" t="s">
        <v>0</v>
      </c>
      <c r="B16" s="140">
        <v>15.114230249667459</v>
      </c>
      <c r="C16" s="141">
        <v>15.265372552164132</v>
      </c>
      <c r="D16" s="141">
        <v>15.418026277685776</v>
      </c>
      <c r="E16" s="140">
        <v>15.572206540462632</v>
      </c>
      <c r="F16" s="137">
        <v>9.9999999999999048E-3</v>
      </c>
      <c r="G16" s="137">
        <v>1.0000000000000148E-2</v>
      </c>
      <c r="H16" s="137">
        <v>9.9999999999999169E-3</v>
      </c>
      <c r="I16" s="140">
        <v>15.114230249667459</v>
      </c>
      <c r="J16" s="141">
        <v>15.265372552164134</v>
      </c>
      <c r="K16" s="141">
        <v>15.418026277685776</v>
      </c>
      <c r="L16" s="140">
        <v>15.572206540462634</v>
      </c>
      <c r="M16" s="137">
        <v>1.0000000000000023E-2</v>
      </c>
      <c r="N16" s="137">
        <v>1.000000000000003E-2</v>
      </c>
      <c r="O16" s="137">
        <v>1.0000000000000031E-2</v>
      </c>
      <c r="P16" s="140">
        <v>15.114230249667459</v>
      </c>
      <c r="Q16" s="141">
        <v>15.265372552164134</v>
      </c>
      <c r="R16" s="141">
        <v>15.418026277685778</v>
      </c>
      <c r="S16" s="140">
        <v>15.572206540462634</v>
      </c>
      <c r="T16" s="137">
        <v>1.0000000000000023E-2</v>
      </c>
      <c r="U16" s="137">
        <v>1.0000000000000146E-2</v>
      </c>
      <c r="V16" s="137">
        <v>9.9999999999999152E-3</v>
      </c>
      <c r="W16" s="140">
        <v>15.114230249667463</v>
      </c>
      <c r="X16" s="141">
        <v>15.265372552164138</v>
      </c>
      <c r="Y16" s="141">
        <v>15.418026277685778</v>
      </c>
      <c r="Z16" s="140">
        <v>15.572206540462634</v>
      </c>
      <c r="AA16" s="137">
        <v>1.0000000000000019E-2</v>
      </c>
      <c r="AB16" s="137">
        <v>9.9999999999999117E-3</v>
      </c>
      <c r="AC16" s="137">
        <v>9.9999999999999152E-3</v>
      </c>
      <c r="AD16" s="140">
        <v>15.957342076162865</v>
      </c>
      <c r="AE16" s="141">
        <v>16.116716513743434</v>
      </c>
      <c r="AF16" s="141">
        <v>16.277686047916287</v>
      </c>
      <c r="AG16" s="140">
        <v>16.440266632022041</v>
      </c>
      <c r="AH16" s="137">
        <v>9.9875303054788121E-3</v>
      </c>
      <c r="AI16" s="137">
        <v>9.9877375168563268E-3</v>
      </c>
      <c r="AJ16" s="137">
        <v>9.9879419978471801E-3</v>
      </c>
      <c r="AK16" s="161" t="s">
        <v>116</v>
      </c>
      <c r="AL16" s="162" t="s">
        <v>116</v>
      </c>
      <c r="AM16" s="162" t="s">
        <v>116</v>
      </c>
      <c r="AN16" s="161" t="s">
        <v>116</v>
      </c>
      <c r="AO16" s="137">
        <v>0</v>
      </c>
      <c r="AP16" s="137">
        <v>0</v>
      </c>
      <c r="AQ16" s="137">
        <v>0</v>
      </c>
      <c r="AR16" s="140">
        <v>13.658469047854767</v>
      </c>
      <c r="AS16" s="141">
        <v>13.658469047854767</v>
      </c>
      <c r="AT16" s="141">
        <v>13.658469047854767</v>
      </c>
      <c r="AU16" s="140">
        <v>13.658469047854767</v>
      </c>
      <c r="AV16" s="137">
        <v>0</v>
      </c>
      <c r="AW16" s="137">
        <v>0</v>
      </c>
      <c r="AX16" s="137">
        <v>0</v>
      </c>
      <c r="AY16" s="140">
        <v>14.837916288560757</v>
      </c>
      <c r="AZ16" s="141">
        <v>14.847386452587234</v>
      </c>
      <c r="BA16" s="141">
        <v>14.856943611430481</v>
      </c>
      <c r="BB16" s="140">
        <v>14.866587221187078</v>
      </c>
      <c r="BC16" s="137">
        <v>6.3824083128014822E-4</v>
      </c>
      <c r="BD16" s="137">
        <v>6.4369300777388015E-4</v>
      </c>
      <c r="BE16" s="137">
        <v>6.4909782313357005E-4</v>
      </c>
      <c r="BF16" s="161" t="s">
        <v>116</v>
      </c>
      <c r="BG16" s="162" t="s">
        <v>116</v>
      </c>
      <c r="BH16" s="162" t="s">
        <v>116</v>
      </c>
      <c r="BI16" s="161" t="s">
        <v>116</v>
      </c>
      <c r="BJ16" s="137">
        <v>0</v>
      </c>
      <c r="BK16" s="137">
        <v>0</v>
      </c>
      <c r="BL16" s="137">
        <v>0</v>
      </c>
    </row>
    <row r="17" spans="1:64" ht="25.5" customHeight="1">
      <c r="A17" s="27" t="s">
        <v>15</v>
      </c>
      <c r="B17" s="140">
        <v>1.6412487192702898</v>
      </c>
      <c r="C17" s="141">
        <v>1.6740736936556957</v>
      </c>
      <c r="D17" s="141">
        <v>1.7075551675288096</v>
      </c>
      <c r="E17" s="140">
        <v>1.7417062708793858</v>
      </c>
      <c r="F17" s="137">
        <v>2.0000000000000052E-2</v>
      </c>
      <c r="G17" s="137">
        <v>2.0000000000000025E-2</v>
      </c>
      <c r="H17" s="137">
        <v>1.9999999999999969E-2</v>
      </c>
      <c r="I17" s="140">
        <v>1.64124871927029</v>
      </c>
      <c r="J17" s="141">
        <v>1.6740736936556957</v>
      </c>
      <c r="K17" s="141">
        <v>1.7075551675288099</v>
      </c>
      <c r="L17" s="140">
        <v>1.741706270879386</v>
      </c>
      <c r="M17" s="137">
        <v>1.9999999999999914E-2</v>
      </c>
      <c r="N17" s="137">
        <v>2.0000000000000157E-2</v>
      </c>
      <c r="O17" s="137">
        <v>1.9999999999999966E-2</v>
      </c>
      <c r="P17" s="140">
        <v>1.64124871927029</v>
      </c>
      <c r="Q17" s="141">
        <v>1.6740736936556959</v>
      </c>
      <c r="R17" s="141">
        <v>1.7075551675288099</v>
      </c>
      <c r="S17" s="140">
        <v>1.741706270879386</v>
      </c>
      <c r="T17" s="137">
        <v>2.0000000000000049E-2</v>
      </c>
      <c r="U17" s="137">
        <v>2.0000000000000021E-2</v>
      </c>
      <c r="V17" s="137">
        <v>1.9999999999999966E-2</v>
      </c>
      <c r="W17" s="140">
        <v>1.6412487192702898</v>
      </c>
      <c r="X17" s="141">
        <v>1.6740736936556957</v>
      </c>
      <c r="Y17" s="141">
        <v>1.7075551675288096</v>
      </c>
      <c r="Z17" s="140">
        <v>1.7417062708793858</v>
      </c>
      <c r="AA17" s="137">
        <v>2.0000000000000052E-2</v>
      </c>
      <c r="AB17" s="137">
        <v>2.0000000000000025E-2</v>
      </c>
      <c r="AC17" s="137">
        <v>1.9999999999999969E-2</v>
      </c>
      <c r="AD17" s="140">
        <v>80.049450679328544</v>
      </c>
      <c r="AE17" s="141">
        <v>80.849945186121843</v>
      </c>
      <c r="AF17" s="141">
        <v>81.658444637983081</v>
      </c>
      <c r="AG17" s="140">
        <v>82.475029084362887</v>
      </c>
      <c r="AH17" s="137">
        <v>1.0000000000000174E-2</v>
      </c>
      <c r="AI17" s="137">
        <v>1.0000000000000238E-2</v>
      </c>
      <c r="AJ17" s="137">
        <v>9.9999999999997036E-3</v>
      </c>
      <c r="AK17" s="161" t="s">
        <v>116</v>
      </c>
      <c r="AL17" s="162" t="s">
        <v>116</v>
      </c>
      <c r="AM17" s="162" t="s">
        <v>116</v>
      </c>
      <c r="AN17" s="161" t="s">
        <v>116</v>
      </c>
      <c r="AO17" s="137">
        <v>0</v>
      </c>
      <c r="AP17" s="137">
        <v>0</v>
      </c>
      <c r="AQ17" s="137">
        <v>0</v>
      </c>
      <c r="AR17" s="140">
        <v>10.691680578903497</v>
      </c>
      <c r="AS17" s="141">
        <v>10.798597384692533</v>
      </c>
      <c r="AT17" s="141">
        <v>10.906583358539459</v>
      </c>
      <c r="AU17" s="140">
        <v>11.015649192124854</v>
      </c>
      <c r="AV17" s="137">
        <v>1.0000000000000051E-2</v>
      </c>
      <c r="AW17" s="137">
        <v>1.0000000000000061E-2</v>
      </c>
      <c r="AX17" s="137">
        <v>1.000000000000009E-2</v>
      </c>
      <c r="AY17" s="140">
        <v>21.026945449682611</v>
      </c>
      <c r="AZ17" s="141">
        <v>21.219065204726341</v>
      </c>
      <c r="BA17" s="141">
        <v>21.413170512332123</v>
      </c>
      <c r="BB17" s="140">
        <v>21.609269731587158</v>
      </c>
      <c r="BC17" s="137">
        <v>9.1368361373967664E-3</v>
      </c>
      <c r="BD17" s="137">
        <v>9.1476842044175537E-3</v>
      </c>
      <c r="BE17" s="137">
        <v>9.1578787523360732E-3</v>
      </c>
      <c r="BF17" s="161" t="s">
        <v>116</v>
      </c>
      <c r="BG17" s="162" t="s">
        <v>116</v>
      </c>
      <c r="BH17" s="162" t="s">
        <v>116</v>
      </c>
      <c r="BI17" s="161" t="s">
        <v>116</v>
      </c>
      <c r="BJ17" s="137">
        <v>0</v>
      </c>
      <c r="BK17" s="137">
        <v>0</v>
      </c>
      <c r="BL17" s="137">
        <v>0</v>
      </c>
    </row>
    <row r="18" spans="1:64" ht="25.5" customHeight="1">
      <c r="A18" s="27" t="s">
        <v>1</v>
      </c>
      <c r="B18" s="140">
        <v>26.363026217847981</v>
      </c>
      <c r="C18" s="141">
        <v>26.363026217847981</v>
      </c>
      <c r="D18" s="141">
        <v>26.363026217847981</v>
      </c>
      <c r="E18" s="140">
        <v>26.363026217847981</v>
      </c>
      <c r="F18" s="137">
        <v>0</v>
      </c>
      <c r="G18" s="137">
        <v>0</v>
      </c>
      <c r="H18" s="137">
        <v>0</v>
      </c>
      <c r="I18" s="140">
        <v>26.363026217847985</v>
      </c>
      <c r="J18" s="141">
        <v>26.363026217847985</v>
      </c>
      <c r="K18" s="141">
        <v>26.363026217847985</v>
      </c>
      <c r="L18" s="140">
        <v>26.363026217847985</v>
      </c>
      <c r="M18" s="137">
        <v>0</v>
      </c>
      <c r="N18" s="137">
        <v>0</v>
      </c>
      <c r="O18" s="137">
        <v>0</v>
      </c>
      <c r="P18" s="140">
        <v>26.363026217847981</v>
      </c>
      <c r="Q18" s="141">
        <v>26.363026217847981</v>
      </c>
      <c r="R18" s="141">
        <v>26.363026217847981</v>
      </c>
      <c r="S18" s="140">
        <v>26.363026217847981</v>
      </c>
      <c r="T18" s="137">
        <v>0</v>
      </c>
      <c r="U18" s="137">
        <v>0</v>
      </c>
      <c r="V18" s="137">
        <v>0</v>
      </c>
      <c r="W18" s="140">
        <v>26.363026217847985</v>
      </c>
      <c r="X18" s="141">
        <v>26.363026217847981</v>
      </c>
      <c r="Y18" s="141">
        <v>26.363026217847985</v>
      </c>
      <c r="Z18" s="140">
        <v>26.363026217847985</v>
      </c>
      <c r="AA18" s="137">
        <v>-1.3476122389907136E-16</v>
      </c>
      <c r="AB18" s="137">
        <v>1.3476122389907139E-16</v>
      </c>
      <c r="AC18" s="137">
        <v>0</v>
      </c>
      <c r="AD18" s="140">
        <v>157.13486357976694</v>
      </c>
      <c r="AE18" s="141">
        <v>155.5635149439693</v>
      </c>
      <c r="AF18" s="141">
        <v>154.00787979452957</v>
      </c>
      <c r="AG18" s="140">
        <v>152.46780099658426</v>
      </c>
      <c r="AH18" s="137">
        <v>-9.9999999999998632E-3</v>
      </c>
      <c r="AI18" s="137">
        <v>-1.0000000000000196E-2</v>
      </c>
      <c r="AJ18" s="137">
        <v>-1.0000000000000111E-2</v>
      </c>
      <c r="AK18" s="161" t="s">
        <v>116</v>
      </c>
      <c r="AL18" s="162" t="s">
        <v>116</v>
      </c>
      <c r="AM18" s="162" t="s">
        <v>116</v>
      </c>
      <c r="AN18" s="161" t="s">
        <v>116</v>
      </c>
      <c r="AO18" s="137">
        <v>0</v>
      </c>
      <c r="AP18" s="137">
        <v>0</v>
      </c>
      <c r="AQ18" s="137">
        <v>0</v>
      </c>
      <c r="AR18" s="140">
        <v>162.7376723032836</v>
      </c>
      <c r="AS18" s="141">
        <v>165.99242574934928</v>
      </c>
      <c r="AT18" s="141">
        <v>169.31227426433628</v>
      </c>
      <c r="AU18" s="140">
        <v>172.69851974962302</v>
      </c>
      <c r="AV18" s="137">
        <v>2.0000000000000035E-2</v>
      </c>
      <c r="AW18" s="137">
        <v>2.0000000000000094E-2</v>
      </c>
      <c r="AX18" s="137">
        <v>2.0000000000000059E-2</v>
      </c>
      <c r="AY18" s="140">
        <v>130.10296364176699</v>
      </c>
      <c r="AZ18" s="141">
        <v>132.65673282199049</v>
      </c>
      <c r="BA18" s="141">
        <v>135.26168330914717</v>
      </c>
      <c r="BB18" s="140">
        <v>137.91884806709598</v>
      </c>
      <c r="BC18" s="137">
        <v>1.962883172481138E-2</v>
      </c>
      <c r="BD18" s="137">
        <v>1.9636775546494262E-2</v>
      </c>
      <c r="BE18" s="137">
        <v>1.9644622874282335E-2</v>
      </c>
      <c r="BF18" s="161" t="s">
        <v>116</v>
      </c>
      <c r="BG18" s="162" t="s">
        <v>116</v>
      </c>
      <c r="BH18" s="162" t="s">
        <v>116</v>
      </c>
      <c r="BI18" s="161" t="s">
        <v>116</v>
      </c>
      <c r="BJ18" s="137">
        <v>0</v>
      </c>
      <c r="BK18" s="137">
        <v>0</v>
      </c>
      <c r="BL18" s="137">
        <v>0</v>
      </c>
    </row>
    <row r="19" spans="1:64" ht="25.5" customHeight="1">
      <c r="A19" s="27" t="s">
        <v>52</v>
      </c>
      <c r="B19" s="140">
        <v>25.609247124324039</v>
      </c>
      <c r="C19" s="141">
        <v>26.377524538053759</v>
      </c>
      <c r="D19" s="141">
        <v>27.168850274195371</v>
      </c>
      <c r="E19" s="140">
        <v>27.983915782421231</v>
      </c>
      <c r="F19" s="137">
        <v>2.9999999999999961E-2</v>
      </c>
      <c r="G19" s="137">
        <v>2.9999999999999978E-2</v>
      </c>
      <c r="H19" s="137">
        <v>2.9999999999999968E-2</v>
      </c>
      <c r="I19" s="140">
        <v>25.609247124324039</v>
      </c>
      <c r="J19" s="141">
        <v>26.377524538053759</v>
      </c>
      <c r="K19" s="141">
        <v>27.168850274195371</v>
      </c>
      <c r="L19" s="140">
        <v>27.983915782421235</v>
      </c>
      <c r="M19" s="137">
        <v>2.9999999999999961E-2</v>
      </c>
      <c r="N19" s="137">
        <v>2.9999999999999978E-2</v>
      </c>
      <c r="O19" s="137">
        <v>3.0000000000000096E-2</v>
      </c>
      <c r="P19" s="140">
        <v>25.609247124324039</v>
      </c>
      <c r="Q19" s="141">
        <v>26.377524538053759</v>
      </c>
      <c r="R19" s="141">
        <v>27.168850274195371</v>
      </c>
      <c r="S19" s="140">
        <v>27.983915782421231</v>
      </c>
      <c r="T19" s="137">
        <v>2.9999999999999961E-2</v>
      </c>
      <c r="U19" s="137">
        <v>2.9999999999999978E-2</v>
      </c>
      <c r="V19" s="137">
        <v>2.9999999999999968E-2</v>
      </c>
      <c r="W19" s="140">
        <v>25.609247124324039</v>
      </c>
      <c r="X19" s="141">
        <v>26.377524538053759</v>
      </c>
      <c r="Y19" s="141">
        <v>27.168850274195371</v>
      </c>
      <c r="Z19" s="140">
        <v>27.983915782421231</v>
      </c>
      <c r="AA19" s="137">
        <v>2.9999999999999961E-2</v>
      </c>
      <c r="AB19" s="137">
        <v>2.9999999999999978E-2</v>
      </c>
      <c r="AC19" s="137">
        <v>2.9999999999999968E-2</v>
      </c>
      <c r="AD19" s="140">
        <v>21.159079802724193</v>
      </c>
      <c r="AE19" s="141">
        <v>21.370670600751435</v>
      </c>
      <c r="AF19" s="141">
        <v>21.584377306758956</v>
      </c>
      <c r="AG19" s="140">
        <v>21.800221079826542</v>
      </c>
      <c r="AH19" s="137">
        <v>9.9999999999999933E-3</v>
      </c>
      <c r="AI19" s="137">
        <v>1.0000000000000314E-2</v>
      </c>
      <c r="AJ19" s="137">
        <v>9.9999999999998528E-3</v>
      </c>
      <c r="AK19" s="161" t="s">
        <v>116</v>
      </c>
      <c r="AL19" s="162" t="s">
        <v>116</v>
      </c>
      <c r="AM19" s="162" t="s">
        <v>116</v>
      </c>
      <c r="AN19" s="161" t="s">
        <v>116</v>
      </c>
      <c r="AO19" s="137">
        <v>0</v>
      </c>
      <c r="AP19" s="137">
        <v>0</v>
      </c>
      <c r="AQ19" s="137">
        <v>0</v>
      </c>
      <c r="AR19" s="140">
        <v>21.779621748223381</v>
      </c>
      <c r="AS19" s="141">
        <v>21.997417965705612</v>
      </c>
      <c r="AT19" s="141">
        <v>22.21739214536267</v>
      </c>
      <c r="AU19" s="140">
        <v>22.439566066816298</v>
      </c>
      <c r="AV19" s="137">
        <v>9.9999999999998805E-3</v>
      </c>
      <c r="AW19" s="137">
        <v>1.0000000000000077E-2</v>
      </c>
      <c r="AX19" s="137">
        <v>1.0000000000000049E-2</v>
      </c>
      <c r="AY19" s="140">
        <v>21.022585891962475</v>
      </c>
      <c r="AZ19" s="141">
        <v>21.232145738684132</v>
      </c>
      <c r="BA19" s="141">
        <v>21.443775544484762</v>
      </c>
      <c r="BB19" s="140">
        <v>21.657495249582951</v>
      </c>
      <c r="BC19" s="137">
        <v>9.9683192067145966E-3</v>
      </c>
      <c r="BD19" s="137">
        <v>9.967424319956928E-3</v>
      </c>
      <c r="BE19" s="137">
        <v>9.966514742463654E-3</v>
      </c>
      <c r="BF19" s="161" t="s">
        <v>116</v>
      </c>
      <c r="BG19" s="162" t="s">
        <v>116</v>
      </c>
      <c r="BH19" s="162" t="s">
        <v>116</v>
      </c>
      <c r="BI19" s="161" t="s">
        <v>116</v>
      </c>
      <c r="BJ19" s="137">
        <v>0</v>
      </c>
      <c r="BK19" s="137">
        <v>0</v>
      </c>
      <c r="BL19" s="137">
        <v>0</v>
      </c>
    </row>
    <row r="20" spans="1:64" ht="25.5" customHeight="1">
      <c r="A20" s="27" t="s">
        <v>2</v>
      </c>
      <c r="B20" s="140">
        <v>149.76172209922288</v>
      </c>
      <c r="C20" s="141">
        <v>151.2593393202151</v>
      </c>
      <c r="D20" s="141">
        <v>152.77193271341724</v>
      </c>
      <c r="E20" s="140">
        <v>154.29965204055142</v>
      </c>
      <c r="F20" s="137">
        <v>9.9999999999999777E-3</v>
      </c>
      <c r="G20" s="137">
        <v>9.9999999999999152E-3</v>
      </c>
      <c r="H20" s="137">
        <v>1.000000000000004E-2</v>
      </c>
      <c r="I20" s="140">
        <v>0</v>
      </c>
      <c r="J20" s="141">
        <v>0</v>
      </c>
      <c r="K20" s="141">
        <v>0</v>
      </c>
      <c r="L20" s="140">
        <v>0</v>
      </c>
      <c r="M20" s="137">
        <v>0</v>
      </c>
      <c r="N20" s="137">
        <v>0</v>
      </c>
      <c r="O20" s="137">
        <v>0</v>
      </c>
      <c r="P20" s="140">
        <v>0</v>
      </c>
      <c r="Q20" s="141">
        <v>0</v>
      </c>
      <c r="R20" s="141">
        <v>0</v>
      </c>
      <c r="S20" s="140">
        <v>0</v>
      </c>
      <c r="T20" s="137">
        <v>0</v>
      </c>
      <c r="U20" s="137">
        <v>0</v>
      </c>
      <c r="V20" s="137">
        <v>0</v>
      </c>
      <c r="W20" s="140">
        <v>149.76172209922288</v>
      </c>
      <c r="X20" s="141">
        <v>151.2593393202151</v>
      </c>
      <c r="Y20" s="141">
        <v>152.77193271341724</v>
      </c>
      <c r="Z20" s="140">
        <v>154.29965204055142</v>
      </c>
      <c r="AA20" s="137">
        <v>9.9999999999999777E-3</v>
      </c>
      <c r="AB20" s="137">
        <v>9.9999999999999152E-3</v>
      </c>
      <c r="AC20" s="137">
        <v>1.000000000000004E-2</v>
      </c>
      <c r="AD20" s="140">
        <v>507.29966184305732</v>
      </c>
      <c r="AE20" s="141">
        <v>517.41098986496866</v>
      </c>
      <c r="AF20" s="141">
        <v>527.72702393086763</v>
      </c>
      <c r="AG20" s="140">
        <v>538.25193426032661</v>
      </c>
      <c r="AH20" s="137">
        <v>1.9931667183013937E-2</v>
      </c>
      <c r="AI20" s="137">
        <v>1.9937794650614595E-2</v>
      </c>
      <c r="AJ20" s="137">
        <v>1.9943853265391505E-2</v>
      </c>
      <c r="AK20" s="161" t="s">
        <v>116</v>
      </c>
      <c r="AL20" s="162" t="s">
        <v>116</v>
      </c>
      <c r="AM20" s="162" t="s">
        <v>116</v>
      </c>
      <c r="AN20" s="161" t="s">
        <v>116</v>
      </c>
      <c r="AO20" s="137">
        <v>0</v>
      </c>
      <c r="AP20" s="137">
        <v>0</v>
      </c>
      <c r="AQ20" s="137">
        <v>0</v>
      </c>
      <c r="AR20" s="140">
        <v>477.56908334417386</v>
      </c>
      <c r="AS20" s="141">
        <v>491.89615584449905</v>
      </c>
      <c r="AT20" s="141">
        <v>506.65304051983395</v>
      </c>
      <c r="AU20" s="140">
        <v>521.85263173542899</v>
      </c>
      <c r="AV20" s="137">
        <v>2.999999999999994E-2</v>
      </c>
      <c r="AW20" s="137">
        <v>2.999999999999986E-2</v>
      </c>
      <c r="AX20" s="137">
        <v>3.0000000000000034E-2</v>
      </c>
      <c r="AY20" s="140">
        <v>520.0417489538288</v>
      </c>
      <c r="AZ20" s="141">
        <v>535.91108902865562</v>
      </c>
      <c r="BA20" s="141">
        <v>552.25995900815644</v>
      </c>
      <c r="BB20" s="140">
        <v>569.10272909030209</v>
      </c>
      <c r="BC20" s="137">
        <v>3.0515511700264973E-2</v>
      </c>
      <c r="BD20" s="137">
        <v>3.0506683504409871E-2</v>
      </c>
      <c r="BE20" s="137">
        <v>3.0497901952542053E-2</v>
      </c>
      <c r="BF20" s="161" t="s">
        <v>116</v>
      </c>
      <c r="BG20" s="162" t="s">
        <v>116</v>
      </c>
      <c r="BH20" s="162" t="s">
        <v>116</v>
      </c>
      <c r="BI20" s="161" t="s">
        <v>116</v>
      </c>
      <c r="BJ20" s="137">
        <v>0</v>
      </c>
      <c r="BK20" s="137">
        <v>0</v>
      </c>
      <c r="BL20" s="137">
        <v>0</v>
      </c>
    </row>
    <row r="21" spans="1:64" ht="25.5" customHeight="1">
      <c r="A21" s="27" t="s">
        <v>53</v>
      </c>
      <c r="B21" s="140">
        <v>23.882865017428124</v>
      </c>
      <c r="C21" s="141">
        <v>24.599350967950965</v>
      </c>
      <c r="D21" s="141">
        <v>25.337331496989499</v>
      </c>
      <c r="E21" s="140">
        <v>26.097451441899185</v>
      </c>
      <c r="F21" s="137">
        <v>2.9999999999999902E-2</v>
      </c>
      <c r="G21" s="137">
        <v>3.0000000000000214E-2</v>
      </c>
      <c r="H21" s="137">
        <v>3.0000000000000041E-2</v>
      </c>
      <c r="I21" s="140">
        <v>23.88286501742812</v>
      </c>
      <c r="J21" s="141">
        <v>24.599350967950965</v>
      </c>
      <c r="K21" s="141">
        <v>25.337331496989496</v>
      </c>
      <c r="L21" s="140">
        <v>26.097451441899182</v>
      </c>
      <c r="M21" s="137">
        <v>3.0000000000000054E-2</v>
      </c>
      <c r="N21" s="137">
        <v>3.0000000000000068E-2</v>
      </c>
      <c r="O21" s="137">
        <v>3.0000000000000047E-2</v>
      </c>
      <c r="P21" s="140">
        <v>23.882865017428124</v>
      </c>
      <c r="Q21" s="141">
        <v>24.599350967950969</v>
      </c>
      <c r="R21" s="141">
        <v>25.337331496989499</v>
      </c>
      <c r="S21" s="140">
        <v>26.097451441899185</v>
      </c>
      <c r="T21" s="137">
        <v>3.0000000000000051E-2</v>
      </c>
      <c r="U21" s="137">
        <v>3.0000000000000065E-2</v>
      </c>
      <c r="V21" s="137">
        <v>3.0000000000000041E-2</v>
      </c>
      <c r="W21" s="140">
        <v>23.88286501742812</v>
      </c>
      <c r="X21" s="141">
        <v>24.599350967950965</v>
      </c>
      <c r="Y21" s="141">
        <v>25.337331496989496</v>
      </c>
      <c r="Z21" s="140">
        <v>26.097451441899182</v>
      </c>
      <c r="AA21" s="137">
        <v>3.0000000000000054E-2</v>
      </c>
      <c r="AB21" s="137">
        <v>3.0000000000000068E-2</v>
      </c>
      <c r="AC21" s="137">
        <v>3.0000000000000047E-2</v>
      </c>
      <c r="AD21" s="140">
        <v>172.13798658234376</v>
      </c>
      <c r="AE21" s="141">
        <v>176.9349047674979</v>
      </c>
      <c r="AF21" s="141">
        <v>181.86993442597696</v>
      </c>
      <c r="AG21" s="140">
        <v>186.94716633469949</v>
      </c>
      <c r="AH21" s="137">
        <v>2.7866703221020257E-2</v>
      </c>
      <c r="AI21" s="137">
        <v>2.7891781245560139E-2</v>
      </c>
      <c r="AJ21" s="137">
        <v>2.7916829270035352E-2</v>
      </c>
      <c r="AK21" s="161" t="s">
        <v>116</v>
      </c>
      <c r="AL21" s="162" t="s">
        <v>116</v>
      </c>
      <c r="AM21" s="162" t="s">
        <v>116</v>
      </c>
      <c r="AN21" s="161" t="s">
        <v>116</v>
      </c>
      <c r="AO21" s="137">
        <v>0</v>
      </c>
      <c r="AP21" s="137">
        <v>0</v>
      </c>
      <c r="AQ21" s="137">
        <v>0</v>
      </c>
      <c r="AR21" s="140">
        <v>34.780800292635995</v>
      </c>
      <c r="AS21" s="141">
        <v>34.085184286783274</v>
      </c>
      <c r="AT21" s="141">
        <v>33.403480601047612</v>
      </c>
      <c r="AU21" s="140">
        <v>32.735410989026661</v>
      </c>
      <c r="AV21" s="137">
        <v>-2.0000000000000011E-2</v>
      </c>
      <c r="AW21" s="137">
        <v>-1.9999999999999917E-2</v>
      </c>
      <c r="AX21" s="137">
        <v>-1.9999999999999945E-2</v>
      </c>
      <c r="AY21" s="140">
        <v>43.629607103348178</v>
      </c>
      <c r="AZ21" s="141">
        <v>42.757014961281222</v>
      </c>
      <c r="BA21" s="141">
        <v>41.90187466205559</v>
      </c>
      <c r="BB21" s="140">
        <v>41.063837168814473</v>
      </c>
      <c r="BC21" s="137">
        <v>-1.9999999999999837E-2</v>
      </c>
      <c r="BD21" s="137">
        <v>-2.0000000000000163E-2</v>
      </c>
      <c r="BE21" s="137">
        <v>-2.0000000000000129E-2</v>
      </c>
      <c r="BF21" s="161" t="s">
        <v>116</v>
      </c>
      <c r="BG21" s="162" t="s">
        <v>116</v>
      </c>
      <c r="BH21" s="162" t="s">
        <v>116</v>
      </c>
      <c r="BI21" s="161" t="s">
        <v>116</v>
      </c>
      <c r="BJ21" s="137">
        <v>0</v>
      </c>
      <c r="BK21" s="137">
        <v>0</v>
      </c>
      <c r="BL21" s="137">
        <v>0</v>
      </c>
    </row>
    <row r="22" spans="1:64" ht="25.5" customHeight="1">
      <c r="A22" s="27" t="s">
        <v>42</v>
      </c>
      <c r="B22" s="140">
        <v>587.4200294935622</v>
      </c>
      <c r="C22" s="141">
        <v>599.16843008343346</v>
      </c>
      <c r="D22" s="141">
        <v>611.15179868510211</v>
      </c>
      <c r="E22" s="140">
        <v>623.37483465880416</v>
      </c>
      <c r="F22" s="137">
        <v>2.0000000000000039E-2</v>
      </c>
      <c r="G22" s="137">
        <v>1.9999999999999959E-2</v>
      </c>
      <c r="H22" s="137">
        <v>2.0000000000000018E-2</v>
      </c>
      <c r="I22" s="140">
        <v>587.4200294935622</v>
      </c>
      <c r="J22" s="141">
        <v>599.16843008343346</v>
      </c>
      <c r="K22" s="141">
        <v>611.15179868510211</v>
      </c>
      <c r="L22" s="140">
        <v>623.37483465880416</v>
      </c>
      <c r="M22" s="137">
        <v>2.0000000000000039E-2</v>
      </c>
      <c r="N22" s="137">
        <v>1.9999999999999959E-2</v>
      </c>
      <c r="O22" s="137">
        <v>2.0000000000000018E-2</v>
      </c>
      <c r="P22" s="140">
        <v>0</v>
      </c>
      <c r="Q22" s="141">
        <v>0</v>
      </c>
      <c r="R22" s="141">
        <v>0</v>
      </c>
      <c r="S22" s="140">
        <v>0</v>
      </c>
      <c r="T22" s="137">
        <v>0</v>
      </c>
      <c r="U22" s="137">
        <v>0</v>
      </c>
      <c r="V22" s="137">
        <v>0</v>
      </c>
      <c r="W22" s="140">
        <v>587.4200294935622</v>
      </c>
      <c r="X22" s="141">
        <v>599.16843008343346</v>
      </c>
      <c r="Y22" s="141">
        <v>611.15179868510211</v>
      </c>
      <c r="Z22" s="140">
        <v>623.37483465880416</v>
      </c>
      <c r="AA22" s="137">
        <v>2.0000000000000039E-2</v>
      </c>
      <c r="AB22" s="137">
        <v>1.9999999999999959E-2</v>
      </c>
      <c r="AC22" s="137">
        <v>2.0000000000000018E-2</v>
      </c>
      <c r="AD22" s="140">
        <v>0</v>
      </c>
      <c r="AE22" s="141">
        <v>0</v>
      </c>
      <c r="AF22" s="141">
        <v>0</v>
      </c>
      <c r="AG22" s="140">
        <v>0</v>
      </c>
      <c r="AH22" s="137">
        <v>0</v>
      </c>
      <c r="AI22" s="137">
        <v>0</v>
      </c>
      <c r="AJ22" s="137">
        <v>0</v>
      </c>
      <c r="AK22" s="161" t="s">
        <v>116</v>
      </c>
      <c r="AL22" s="162" t="s">
        <v>116</v>
      </c>
      <c r="AM22" s="162" t="s">
        <v>116</v>
      </c>
      <c r="AN22" s="161" t="s">
        <v>116</v>
      </c>
      <c r="AO22" s="137">
        <v>0</v>
      </c>
      <c r="AP22" s="137">
        <v>0</v>
      </c>
      <c r="AQ22" s="137">
        <v>0</v>
      </c>
      <c r="AR22" s="140">
        <v>0</v>
      </c>
      <c r="AS22" s="141">
        <v>0</v>
      </c>
      <c r="AT22" s="141">
        <v>0</v>
      </c>
      <c r="AU22" s="140">
        <v>0</v>
      </c>
      <c r="AV22" s="137">
        <v>0</v>
      </c>
      <c r="AW22" s="137">
        <v>0</v>
      </c>
      <c r="AX22" s="137">
        <v>0</v>
      </c>
      <c r="AY22" s="140">
        <v>0</v>
      </c>
      <c r="AZ22" s="141">
        <v>0</v>
      </c>
      <c r="BA22" s="141">
        <v>0</v>
      </c>
      <c r="BB22" s="140">
        <v>0</v>
      </c>
      <c r="BC22" s="137">
        <v>0</v>
      </c>
      <c r="BD22" s="137">
        <v>0</v>
      </c>
      <c r="BE22" s="137">
        <v>0</v>
      </c>
      <c r="BF22" s="161" t="s">
        <v>116</v>
      </c>
      <c r="BG22" s="162" t="s">
        <v>116</v>
      </c>
      <c r="BH22" s="162" t="s">
        <v>116</v>
      </c>
      <c r="BI22" s="161" t="s">
        <v>116</v>
      </c>
      <c r="BJ22" s="137">
        <v>0</v>
      </c>
      <c r="BK22" s="137">
        <v>0</v>
      </c>
      <c r="BL22" s="137">
        <v>0</v>
      </c>
    </row>
    <row r="23" spans="1:64" ht="25.5" customHeight="1">
      <c r="A23" s="27" t="s">
        <v>43</v>
      </c>
      <c r="B23" s="140">
        <v>7.9551992467193884</v>
      </c>
      <c r="C23" s="141">
        <v>7.9551992467193875</v>
      </c>
      <c r="D23" s="141">
        <v>7.9551992467193875</v>
      </c>
      <c r="E23" s="140">
        <v>7.9551992467193875</v>
      </c>
      <c r="F23" s="137">
        <v>-1.1164753919474706E-16</v>
      </c>
      <c r="G23" s="137">
        <v>0</v>
      </c>
      <c r="H23" s="137">
        <v>0</v>
      </c>
      <c r="I23" s="140">
        <v>7.9551992467193884</v>
      </c>
      <c r="J23" s="141">
        <v>7.9551992467193884</v>
      </c>
      <c r="K23" s="141">
        <v>7.9551992467193884</v>
      </c>
      <c r="L23" s="140">
        <v>7.9551992467193884</v>
      </c>
      <c r="M23" s="137">
        <v>0</v>
      </c>
      <c r="N23" s="137">
        <v>0</v>
      </c>
      <c r="O23" s="137">
        <v>0</v>
      </c>
      <c r="P23" s="140">
        <v>7.9551992467193893</v>
      </c>
      <c r="Q23" s="141">
        <v>7.9551992467193893</v>
      </c>
      <c r="R23" s="141">
        <v>7.9551992467193902</v>
      </c>
      <c r="S23" s="140">
        <v>7.9551992467193893</v>
      </c>
      <c r="T23" s="137">
        <v>0</v>
      </c>
      <c r="U23" s="137">
        <v>1.1164753919474706E-16</v>
      </c>
      <c r="V23" s="137">
        <v>-1.1164753919474703E-16</v>
      </c>
      <c r="W23" s="140">
        <v>7.9551992467193884</v>
      </c>
      <c r="X23" s="141">
        <v>7.9551992467193884</v>
      </c>
      <c r="Y23" s="141">
        <v>7.9551992467193884</v>
      </c>
      <c r="Z23" s="140">
        <v>7.9551992467193884</v>
      </c>
      <c r="AA23" s="137">
        <v>0</v>
      </c>
      <c r="AB23" s="137">
        <v>0</v>
      </c>
      <c r="AC23" s="137">
        <v>0</v>
      </c>
      <c r="AD23" s="140">
        <v>0</v>
      </c>
      <c r="AE23" s="141">
        <v>0</v>
      </c>
      <c r="AF23" s="141">
        <v>0</v>
      </c>
      <c r="AG23" s="140">
        <v>0</v>
      </c>
      <c r="AH23" s="137">
        <v>0</v>
      </c>
      <c r="AI23" s="137">
        <v>0</v>
      </c>
      <c r="AJ23" s="137">
        <v>0</v>
      </c>
      <c r="AK23" s="161" t="s">
        <v>116</v>
      </c>
      <c r="AL23" s="162" t="s">
        <v>116</v>
      </c>
      <c r="AM23" s="162" t="s">
        <v>116</v>
      </c>
      <c r="AN23" s="161" t="s">
        <v>116</v>
      </c>
      <c r="AO23" s="137">
        <v>0</v>
      </c>
      <c r="AP23" s="137">
        <v>0</v>
      </c>
      <c r="AQ23" s="137">
        <v>0</v>
      </c>
      <c r="AR23" s="140">
        <v>0</v>
      </c>
      <c r="AS23" s="141">
        <v>0</v>
      </c>
      <c r="AT23" s="141">
        <v>0</v>
      </c>
      <c r="AU23" s="140">
        <v>0</v>
      </c>
      <c r="AV23" s="137">
        <v>0</v>
      </c>
      <c r="AW23" s="137">
        <v>0</v>
      </c>
      <c r="AX23" s="137">
        <v>0</v>
      </c>
      <c r="AY23" s="140">
        <v>0</v>
      </c>
      <c r="AZ23" s="141">
        <v>0</v>
      </c>
      <c r="BA23" s="141">
        <v>0</v>
      </c>
      <c r="BB23" s="140">
        <v>0</v>
      </c>
      <c r="BC23" s="137">
        <v>0</v>
      </c>
      <c r="BD23" s="137">
        <v>0</v>
      </c>
      <c r="BE23" s="137">
        <v>0</v>
      </c>
      <c r="BF23" s="161" t="s">
        <v>116</v>
      </c>
      <c r="BG23" s="162" t="s">
        <v>116</v>
      </c>
      <c r="BH23" s="162" t="s">
        <v>116</v>
      </c>
      <c r="BI23" s="161" t="s">
        <v>116</v>
      </c>
      <c r="BJ23" s="137">
        <v>0</v>
      </c>
      <c r="BK23" s="137">
        <v>0</v>
      </c>
      <c r="BL23" s="137">
        <v>0</v>
      </c>
    </row>
    <row r="24" spans="1:64" ht="25.5" customHeight="1">
      <c r="A24" s="27" t="s">
        <v>3</v>
      </c>
      <c r="B24" s="140">
        <v>16.058589461429889</v>
      </c>
      <c r="C24" s="141">
        <v>16.540347145272786</v>
      </c>
      <c r="D24" s="141">
        <v>17.036557559630971</v>
      </c>
      <c r="E24" s="140">
        <v>17.547654286419899</v>
      </c>
      <c r="F24" s="137">
        <v>3.0000000000000016E-2</v>
      </c>
      <c r="G24" s="137">
        <v>3.0000000000000068E-2</v>
      </c>
      <c r="H24" s="137">
        <v>2.999999999999993E-2</v>
      </c>
      <c r="I24" s="140">
        <v>16.058589461429893</v>
      </c>
      <c r="J24" s="141">
        <v>16.54034714527279</v>
      </c>
      <c r="K24" s="141">
        <v>17.036557559630975</v>
      </c>
      <c r="L24" s="140">
        <v>17.547654286419903</v>
      </c>
      <c r="M24" s="137">
        <v>3.0000000000000013E-2</v>
      </c>
      <c r="N24" s="137">
        <v>3.0000000000000061E-2</v>
      </c>
      <c r="O24" s="137">
        <v>2.9999999999999923E-2</v>
      </c>
      <c r="P24" s="140">
        <v>16.058589461429893</v>
      </c>
      <c r="Q24" s="141">
        <v>16.54034714527279</v>
      </c>
      <c r="R24" s="141">
        <v>17.036557559630975</v>
      </c>
      <c r="S24" s="140">
        <v>17.547654286419903</v>
      </c>
      <c r="T24" s="137">
        <v>3.0000000000000013E-2</v>
      </c>
      <c r="U24" s="137">
        <v>3.0000000000000061E-2</v>
      </c>
      <c r="V24" s="137">
        <v>2.9999999999999923E-2</v>
      </c>
      <c r="W24" s="140">
        <v>16.058589461429893</v>
      </c>
      <c r="X24" s="141">
        <v>16.54034714527279</v>
      </c>
      <c r="Y24" s="141">
        <v>17.036557559630975</v>
      </c>
      <c r="Z24" s="140">
        <v>17.547654286419903</v>
      </c>
      <c r="AA24" s="137">
        <v>3.0000000000000013E-2</v>
      </c>
      <c r="AB24" s="137">
        <v>3.0000000000000061E-2</v>
      </c>
      <c r="AC24" s="137">
        <v>2.9999999999999923E-2</v>
      </c>
      <c r="AD24" s="140">
        <v>109.46922039647687</v>
      </c>
      <c r="AE24" s="141">
        <v>110.56391260044164</v>
      </c>
      <c r="AF24" s="141">
        <v>111.66955172644604</v>
      </c>
      <c r="AG24" s="140">
        <v>112.78624724371053</v>
      </c>
      <c r="AH24" s="137">
        <v>1.0000000000000002E-2</v>
      </c>
      <c r="AI24" s="137">
        <v>9.9999999999998979E-3</v>
      </c>
      <c r="AJ24" s="137">
        <v>1.0000000000000255E-2</v>
      </c>
      <c r="AK24" s="161" t="s">
        <v>116</v>
      </c>
      <c r="AL24" s="162" t="s">
        <v>116</v>
      </c>
      <c r="AM24" s="162" t="s">
        <v>116</v>
      </c>
      <c r="AN24" s="161" t="s">
        <v>116</v>
      </c>
      <c r="AO24" s="137">
        <v>0</v>
      </c>
      <c r="AP24" s="137">
        <v>0</v>
      </c>
      <c r="AQ24" s="137">
        <v>0</v>
      </c>
      <c r="AR24" s="140">
        <v>10.022083487141023</v>
      </c>
      <c r="AS24" s="141">
        <v>10.122304322012432</v>
      </c>
      <c r="AT24" s="141">
        <v>10.223527365232556</v>
      </c>
      <c r="AU24" s="140">
        <v>10.325762638884882</v>
      </c>
      <c r="AV24" s="137">
        <v>9.9999999999999308E-3</v>
      </c>
      <c r="AW24" s="137">
        <v>9.9999999999999221E-3</v>
      </c>
      <c r="AX24" s="137">
        <v>1.0000000000000042E-2</v>
      </c>
      <c r="AY24" s="140">
        <v>12.625056203620421</v>
      </c>
      <c r="AZ24" s="141">
        <v>12.752464303410731</v>
      </c>
      <c r="BA24" s="141">
        <v>12.881148115637714</v>
      </c>
      <c r="BB24" s="140">
        <v>13.011120386884432</v>
      </c>
      <c r="BC24" s="137">
        <v>1.009168575057702E-2</v>
      </c>
      <c r="BD24" s="137">
        <v>1.0090897662231901E-2</v>
      </c>
      <c r="BE24" s="137">
        <v>1.0090115421383255E-2</v>
      </c>
      <c r="BF24" s="161" t="s">
        <v>116</v>
      </c>
      <c r="BG24" s="162" t="s">
        <v>116</v>
      </c>
      <c r="BH24" s="162" t="s">
        <v>116</v>
      </c>
      <c r="BI24" s="161" t="s">
        <v>116</v>
      </c>
      <c r="BJ24" s="137">
        <v>0</v>
      </c>
      <c r="BK24" s="137">
        <v>0</v>
      </c>
      <c r="BL24" s="137">
        <v>0</v>
      </c>
    </row>
    <row r="25" spans="1:64" ht="25.5" customHeight="1">
      <c r="A25" s="27" t="s">
        <v>54</v>
      </c>
      <c r="B25" s="140">
        <v>9.8435548220627567</v>
      </c>
      <c r="C25" s="141">
        <v>9.9622761410900917</v>
      </c>
      <c r="D25" s="141">
        <v>10.083615952345497</v>
      </c>
      <c r="E25" s="140">
        <v>10.207634196721768</v>
      </c>
      <c r="F25" s="137">
        <v>1.2060817577938428E-2</v>
      </c>
      <c r="G25" s="137">
        <v>1.2179928516027633E-2</v>
      </c>
      <c r="H25" s="137">
        <v>1.2298985300746643E-2</v>
      </c>
      <c r="I25" s="140">
        <v>12.24233584773795</v>
      </c>
      <c r="J25" s="141">
        <v>12.431955488540478</v>
      </c>
      <c r="K25" s="141">
        <v>12.625262539015369</v>
      </c>
      <c r="L25" s="140">
        <v>12.822327016831203</v>
      </c>
      <c r="M25" s="137">
        <v>1.5488844870855627E-2</v>
      </c>
      <c r="N25" s="137">
        <v>1.5549207094014882E-2</v>
      </c>
      <c r="O25" s="137">
        <v>1.5608742963312904E-2</v>
      </c>
      <c r="P25" s="140">
        <v>9.2988145054060265</v>
      </c>
      <c r="Q25" s="141">
        <v>9.3865531866466121</v>
      </c>
      <c r="R25" s="141">
        <v>9.4745547861624324</v>
      </c>
      <c r="S25" s="140">
        <v>9.5628467928698626</v>
      </c>
      <c r="T25" s="137">
        <v>9.4354695633058587E-3</v>
      </c>
      <c r="U25" s="137">
        <v>9.375283745370144E-3</v>
      </c>
      <c r="V25" s="137">
        <v>9.3188554713283731E-3</v>
      </c>
      <c r="W25" s="140">
        <v>14.972025789262803</v>
      </c>
      <c r="X25" s="141">
        <v>15.126603224424544</v>
      </c>
      <c r="Y25" s="141">
        <v>15.282610265797576</v>
      </c>
      <c r="Z25" s="140">
        <v>15.440069404030112</v>
      </c>
      <c r="AA25" s="137">
        <v>1.0324416838274239E-2</v>
      </c>
      <c r="AB25" s="137">
        <v>1.031342192681641E-2</v>
      </c>
      <c r="AC25" s="137">
        <v>1.0303157346420646E-2</v>
      </c>
      <c r="AD25" s="140">
        <v>140.28274054442974</v>
      </c>
      <c r="AE25" s="141">
        <v>141.44925441823236</v>
      </c>
      <c r="AF25" s="141">
        <v>142.62424490884305</v>
      </c>
      <c r="AG25" s="140">
        <v>143.80783436678706</v>
      </c>
      <c r="AH25" s="137">
        <v>8.3154482816306333E-3</v>
      </c>
      <c r="AI25" s="137">
        <v>8.3067987558034361E-3</v>
      </c>
      <c r="AJ25" s="137">
        <v>8.2986553842966139E-3</v>
      </c>
      <c r="AK25" s="161" t="s">
        <v>116</v>
      </c>
      <c r="AL25" s="162" t="s">
        <v>116</v>
      </c>
      <c r="AM25" s="162" t="s">
        <v>116</v>
      </c>
      <c r="AN25" s="161" t="s">
        <v>116</v>
      </c>
      <c r="AO25" s="137">
        <v>0</v>
      </c>
      <c r="AP25" s="137">
        <v>0</v>
      </c>
      <c r="AQ25" s="137">
        <v>0</v>
      </c>
      <c r="AR25" s="140">
        <v>52.436551853263786</v>
      </c>
      <c r="AS25" s="141">
        <v>52.809807773869402</v>
      </c>
      <c r="AT25" s="141">
        <v>53.191036939407049</v>
      </c>
      <c r="AU25" s="140">
        <v>53.580663502040657</v>
      </c>
      <c r="AV25" s="137">
        <v>7.1182392322462137E-3</v>
      </c>
      <c r="AW25" s="137">
        <v>7.2189084112947929E-3</v>
      </c>
      <c r="AX25" s="137">
        <v>7.3250416809406207E-3</v>
      </c>
      <c r="AY25" s="140">
        <v>49.874013879914727</v>
      </c>
      <c r="AZ25" s="141">
        <v>50.221933590195633</v>
      </c>
      <c r="BA25" s="141">
        <v>50.576218684310767</v>
      </c>
      <c r="BB25" s="140">
        <v>50.93734077572212</v>
      </c>
      <c r="BC25" s="137">
        <v>6.9759717178291833E-3</v>
      </c>
      <c r="BD25" s="137">
        <v>7.0543897613750605E-3</v>
      </c>
      <c r="BE25" s="137">
        <v>7.1401560022789261E-3</v>
      </c>
      <c r="BF25" s="161" t="s">
        <v>116</v>
      </c>
      <c r="BG25" s="162" t="s">
        <v>116</v>
      </c>
      <c r="BH25" s="162" t="s">
        <v>116</v>
      </c>
      <c r="BI25" s="161" t="s">
        <v>116</v>
      </c>
      <c r="BJ25" s="137">
        <v>0</v>
      </c>
      <c r="BK25" s="137">
        <v>0</v>
      </c>
      <c r="BL25" s="137">
        <v>0</v>
      </c>
    </row>
    <row r="26" spans="1:64" ht="25.5" customHeight="1" thickBot="1">
      <c r="A26" s="24" t="s">
        <v>55</v>
      </c>
      <c r="B26" s="142">
        <v>39.096771685796632</v>
      </c>
      <c r="C26" s="163">
        <v>39.861093497918496</v>
      </c>
      <c r="D26" s="141">
        <v>40.661673355783819</v>
      </c>
      <c r="E26" s="142">
        <v>41.499270553618288</v>
      </c>
      <c r="F26" s="137">
        <v>1.9549486547492421E-2</v>
      </c>
      <c r="G26" s="137">
        <v>2.0084242242554839E-2</v>
      </c>
      <c r="H26" s="137">
        <v>2.059918170375365E-2</v>
      </c>
      <c r="I26" s="142">
        <v>73.211432444642398</v>
      </c>
      <c r="J26" s="163">
        <v>74.540533736838981</v>
      </c>
      <c r="K26" s="141">
        <v>75.918180484612876</v>
      </c>
      <c r="L26" s="142">
        <v>77.345742327463313</v>
      </c>
      <c r="M26" s="137">
        <v>1.8154286124664489E-2</v>
      </c>
      <c r="N26" s="137">
        <v>1.84818471066708E-2</v>
      </c>
      <c r="O26" s="137">
        <v>1.8803952277804868E-2</v>
      </c>
      <c r="P26" s="142">
        <v>36.664908670622239</v>
      </c>
      <c r="Q26" s="163">
        <v>37.682596558910646</v>
      </c>
      <c r="R26" s="141">
        <v>38.728370925322068</v>
      </c>
      <c r="S26" s="142">
        <v>39.802973741672382</v>
      </c>
      <c r="T26" s="137">
        <v>2.7756455018905564E-2</v>
      </c>
      <c r="U26" s="137">
        <v>2.7752184347926308E-2</v>
      </c>
      <c r="V26" s="137">
        <v>2.7747173213725298E-2</v>
      </c>
      <c r="W26" s="142">
        <v>30.689368145946311</v>
      </c>
      <c r="X26" s="163">
        <v>31.448406959564444</v>
      </c>
      <c r="Y26" s="141">
        <v>32.229449099091269</v>
      </c>
      <c r="Z26" s="142">
        <v>33.033122956199655</v>
      </c>
      <c r="AA26" s="137">
        <v>2.4732956703717373E-2</v>
      </c>
      <c r="AB26" s="137">
        <v>2.4835666255879636E-2</v>
      </c>
      <c r="AC26" s="137">
        <v>2.4936009754229587E-2</v>
      </c>
      <c r="AD26" s="142">
        <v>89.833679114742623</v>
      </c>
      <c r="AE26" s="163">
        <v>92.345667529074092</v>
      </c>
      <c r="AF26" s="141">
        <v>94.942287523885241</v>
      </c>
      <c r="AG26" s="142">
        <v>97.626084234970321</v>
      </c>
      <c r="AH26" s="137">
        <v>2.7962657647840079E-2</v>
      </c>
      <c r="AI26" s="137">
        <v>2.8118482049995796E-2</v>
      </c>
      <c r="AJ26" s="137">
        <v>2.826766429458422E-2</v>
      </c>
      <c r="AK26" s="164" t="s">
        <v>116</v>
      </c>
      <c r="AL26" s="165" t="s">
        <v>116</v>
      </c>
      <c r="AM26" s="165" t="s">
        <v>116</v>
      </c>
      <c r="AN26" s="164" t="s">
        <v>116</v>
      </c>
      <c r="AO26" s="137">
        <v>0</v>
      </c>
      <c r="AP26" s="137">
        <v>0</v>
      </c>
      <c r="AQ26" s="137">
        <v>0</v>
      </c>
      <c r="AR26" s="142">
        <v>2.5196302615920976</v>
      </c>
      <c r="AS26" s="163">
        <v>2.5700228668239395</v>
      </c>
      <c r="AT26" s="141">
        <v>2.6214233241604186</v>
      </c>
      <c r="AU26" s="142">
        <v>2.673851790643627</v>
      </c>
      <c r="AV26" s="137">
        <v>2.0000000000000007E-2</v>
      </c>
      <c r="AW26" s="137">
        <v>2.0000000000000091E-2</v>
      </c>
      <c r="AX26" s="137">
        <v>2.0000000000000021E-2</v>
      </c>
      <c r="AY26" s="142">
        <v>8.5613847802798677</v>
      </c>
      <c r="AZ26" s="163">
        <v>8.7383834702751262</v>
      </c>
      <c r="BA26" s="141">
        <v>8.9192118079052136</v>
      </c>
      <c r="BB26" s="142">
        <v>9.1039588095495354</v>
      </c>
      <c r="BC26" s="137">
        <v>2.0674072540572398E-2</v>
      </c>
      <c r="BD26" s="137">
        <v>2.0693568581099827E-2</v>
      </c>
      <c r="BE26" s="137">
        <v>2.0713377552103663E-2</v>
      </c>
      <c r="BF26" s="164" t="s">
        <v>116</v>
      </c>
      <c r="BG26" s="165" t="s">
        <v>116</v>
      </c>
      <c r="BH26" s="165" t="s">
        <v>116</v>
      </c>
      <c r="BI26" s="164" t="s">
        <v>116</v>
      </c>
      <c r="BJ26" s="137">
        <v>0</v>
      </c>
      <c r="BK26" s="137">
        <v>0</v>
      </c>
      <c r="BL26" s="137">
        <v>0</v>
      </c>
    </row>
    <row r="27" spans="1:64" ht="13.5" thickBot="1">
      <c r="A27" s="25" t="s">
        <v>4</v>
      </c>
      <c r="B27" s="143">
        <v>11.101045830065909</v>
      </c>
      <c r="C27" s="144">
        <v>11.270332079554933</v>
      </c>
      <c r="D27" s="144">
        <v>11.4451514008983</v>
      </c>
      <c r="E27" s="143">
        <v>11.625710045996861</v>
      </c>
      <c r="F27" s="138">
        <v>1.5249576668761445E-2</v>
      </c>
      <c r="G27" s="138">
        <v>1.5511461428940516E-2</v>
      </c>
      <c r="H27" s="139">
        <v>1.5775994460360675E-2</v>
      </c>
      <c r="I27" s="143">
        <v>14.476676071653161</v>
      </c>
      <c r="J27" s="144">
        <v>14.719204877059829</v>
      </c>
      <c r="K27" s="144">
        <v>14.967485608637235</v>
      </c>
      <c r="L27" s="143">
        <v>15.221659903603607</v>
      </c>
      <c r="M27" s="138">
        <v>1.6753072611852129E-2</v>
      </c>
      <c r="N27" s="138">
        <v>1.686780866569474E-2</v>
      </c>
      <c r="O27" s="139">
        <v>1.6981763110545209E-2</v>
      </c>
      <c r="P27" s="143">
        <v>13.096811248978696</v>
      </c>
      <c r="Q27" s="144">
        <v>13.298637378909843</v>
      </c>
      <c r="R27" s="144">
        <v>13.502911506009458</v>
      </c>
      <c r="S27" s="143">
        <v>13.709657318347142</v>
      </c>
      <c r="T27" s="138">
        <v>1.5410325925471809E-2</v>
      </c>
      <c r="U27" s="138">
        <v>1.5360530652829909E-2</v>
      </c>
      <c r="V27" s="139">
        <v>1.5311202494785871E-2</v>
      </c>
      <c r="W27" s="143">
        <v>15.25682851588944</v>
      </c>
      <c r="X27" s="144">
        <v>15.417726330591444</v>
      </c>
      <c r="Y27" s="144">
        <v>15.580132533349902</v>
      </c>
      <c r="Z27" s="143">
        <v>15.744069244525235</v>
      </c>
      <c r="AA27" s="138">
        <v>1.0545954195816949E-2</v>
      </c>
      <c r="AB27" s="138">
        <v>1.0533732359499453E-2</v>
      </c>
      <c r="AC27" s="139">
        <v>1.0522164097411895E-2</v>
      </c>
      <c r="AD27" s="143">
        <v>126.50422972419427</v>
      </c>
      <c r="AE27" s="144">
        <v>128.0506171467178</v>
      </c>
      <c r="AF27" s="144">
        <v>129.62563274670134</v>
      </c>
      <c r="AG27" s="143">
        <v>131.22999355640471</v>
      </c>
      <c r="AH27" s="138">
        <v>1.2223997773789632E-2</v>
      </c>
      <c r="AI27" s="138">
        <v>1.2299945405018418E-2</v>
      </c>
      <c r="AJ27" s="139">
        <v>1.237687929237277E-2</v>
      </c>
      <c r="AK27" s="166" t="s">
        <v>116</v>
      </c>
      <c r="AL27" s="167" t="s">
        <v>116</v>
      </c>
      <c r="AM27" s="167" t="s">
        <v>116</v>
      </c>
      <c r="AN27" s="166" t="s">
        <v>116</v>
      </c>
      <c r="AO27" s="138">
        <v>0</v>
      </c>
      <c r="AP27" s="138">
        <v>0</v>
      </c>
      <c r="AQ27" s="139">
        <v>0</v>
      </c>
      <c r="AR27" s="143">
        <v>41.581442221730669</v>
      </c>
      <c r="AS27" s="144">
        <v>42.033519083774031</v>
      </c>
      <c r="AT27" s="144">
        <v>42.493737276438132</v>
      </c>
      <c r="AU27" s="143">
        <v>42.962450987151406</v>
      </c>
      <c r="AV27" s="138">
        <v>1.0872082301347048E-2</v>
      </c>
      <c r="AW27" s="138">
        <v>1.0948838039158049E-2</v>
      </c>
      <c r="AX27" s="139">
        <v>1.1030183287106778E-2</v>
      </c>
      <c r="AY27" s="143">
        <v>43.965862852211067</v>
      </c>
      <c r="AZ27" s="144">
        <v>44.381987065334272</v>
      </c>
      <c r="BA27" s="144">
        <v>44.804891917204081</v>
      </c>
      <c r="BB27" s="143">
        <v>45.234963989070003</v>
      </c>
      <c r="BC27" s="138">
        <v>9.4647116223326253E-3</v>
      </c>
      <c r="BD27" s="138">
        <v>9.528749833738975E-3</v>
      </c>
      <c r="BE27" s="139">
        <v>9.598774898523614E-3</v>
      </c>
      <c r="BF27" s="166" t="s">
        <v>116</v>
      </c>
      <c r="BG27" s="167" t="s">
        <v>116</v>
      </c>
      <c r="BH27" s="167" t="s">
        <v>116</v>
      </c>
      <c r="BI27" s="166" t="s">
        <v>116</v>
      </c>
      <c r="BJ27" s="138">
        <v>0</v>
      </c>
      <c r="BK27" s="138">
        <v>0</v>
      </c>
      <c r="BL27" s="139">
        <v>0</v>
      </c>
    </row>
  </sheetData>
  <mergeCells count="52">
    <mergeCell ref="BJ8:BL8"/>
    <mergeCell ref="W8:Z8"/>
    <mergeCell ref="AA8:AC8"/>
    <mergeCell ref="AD8:AG8"/>
    <mergeCell ref="AH8:AJ8"/>
    <mergeCell ref="AK8:AN8"/>
    <mergeCell ref="AO8:AQ8"/>
    <mergeCell ref="AR8:AU8"/>
    <mergeCell ref="AV8:AX8"/>
    <mergeCell ref="AY8:BB8"/>
    <mergeCell ref="BC8:BE8"/>
    <mergeCell ref="BF8:BI8"/>
    <mergeCell ref="B8:E8"/>
    <mergeCell ref="F8:H8"/>
    <mergeCell ref="I8:L8"/>
    <mergeCell ref="M8:O8"/>
    <mergeCell ref="P8:S8"/>
    <mergeCell ref="T8:V8"/>
    <mergeCell ref="AR7:AU7"/>
    <mergeCell ref="AV7:AX7"/>
    <mergeCell ref="AY7:BB7"/>
    <mergeCell ref="BC7:BE7"/>
    <mergeCell ref="T7:V7"/>
    <mergeCell ref="BF7:BI7"/>
    <mergeCell ref="BJ7:BL7"/>
    <mergeCell ref="W7:Z7"/>
    <mergeCell ref="AA7:AC7"/>
    <mergeCell ref="AD7:AG7"/>
    <mergeCell ref="AH7:AJ7"/>
    <mergeCell ref="AK7:AN7"/>
    <mergeCell ref="AO7:AQ7"/>
    <mergeCell ref="B7:E7"/>
    <mergeCell ref="F7:H7"/>
    <mergeCell ref="I7:L7"/>
    <mergeCell ref="M7:O7"/>
    <mergeCell ref="P7:S7"/>
    <mergeCell ref="A4:A5"/>
    <mergeCell ref="BF5:BL5"/>
    <mergeCell ref="A1:BL1"/>
    <mergeCell ref="A2:BL2"/>
    <mergeCell ref="A3:BL3"/>
    <mergeCell ref="B4:AC4"/>
    <mergeCell ref="AD4:AQ4"/>
    <mergeCell ref="AR4:BL4"/>
    <mergeCell ref="B5:H5"/>
    <mergeCell ref="I5:O5"/>
    <mergeCell ref="P5:V5"/>
    <mergeCell ref="W5:AC5"/>
    <mergeCell ref="AD5:AJ5"/>
    <mergeCell ref="AK5:AQ5"/>
    <mergeCell ref="AR5:AX5"/>
    <mergeCell ref="AY5:BE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1"/>
  </sheetPr>
  <dimension ref="A1:XFD26"/>
  <sheetViews>
    <sheetView zoomScaleNormal="100" workbookViewId="0">
      <selection sqref="A1:S1"/>
    </sheetView>
  </sheetViews>
  <sheetFormatPr defaultColWidth="12.5703125" defaultRowHeight="12.75"/>
  <cols>
    <col min="1" max="1" width="19.85546875" style="81" customWidth="1"/>
    <col min="2" max="16384" width="12.5703125" style="81"/>
  </cols>
  <sheetData>
    <row r="1" spans="1:23 16384:16384" ht="18">
      <c r="A1" s="176" t="s">
        <v>81</v>
      </c>
      <c r="B1" s="177"/>
      <c r="C1" s="177"/>
      <c r="D1" s="177"/>
      <c r="E1" s="177"/>
      <c r="F1" s="177"/>
      <c r="G1" s="177"/>
      <c r="H1" s="177"/>
      <c r="I1" s="177"/>
      <c r="J1" s="177"/>
      <c r="K1" s="177"/>
      <c r="L1" s="177"/>
      <c r="M1" s="177"/>
      <c r="N1" s="177"/>
      <c r="O1" s="177"/>
      <c r="P1" s="177"/>
      <c r="Q1" s="177"/>
      <c r="R1" s="177"/>
      <c r="S1" s="178"/>
    </row>
    <row r="2" spans="1:23 16384:16384" ht="18" customHeight="1">
      <c r="A2" s="179" t="s">
        <v>82</v>
      </c>
      <c r="B2" s="180"/>
      <c r="C2" s="180"/>
      <c r="D2" s="180"/>
      <c r="E2" s="180"/>
      <c r="F2" s="180"/>
      <c r="G2" s="180"/>
      <c r="H2" s="180"/>
      <c r="I2" s="180"/>
      <c r="J2" s="180"/>
      <c r="K2" s="180"/>
      <c r="L2" s="180"/>
      <c r="M2" s="180"/>
      <c r="N2" s="180"/>
      <c r="O2" s="180"/>
      <c r="P2" s="180"/>
      <c r="Q2" s="180"/>
      <c r="R2" s="180"/>
      <c r="S2" s="181"/>
    </row>
    <row r="3" spans="1:23 16384:16384" ht="17.649999999999999" customHeight="1">
      <c r="A3" s="185" t="s">
        <v>83</v>
      </c>
      <c r="B3" s="182" t="s">
        <v>13</v>
      </c>
      <c r="C3" s="182"/>
      <c r="D3" s="182"/>
      <c r="E3" s="182"/>
      <c r="F3" s="182"/>
      <c r="G3" s="182"/>
      <c r="H3" s="182"/>
      <c r="I3" s="182"/>
      <c r="J3" s="182" t="s">
        <v>48</v>
      </c>
      <c r="K3" s="182"/>
      <c r="L3" s="182"/>
      <c r="M3" s="182"/>
      <c r="N3" s="182" t="s">
        <v>27</v>
      </c>
      <c r="O3" s="182"/>
      <c r="P3" s="182"/>
      <c r="Q3" s="182"/>
      <c r="R3" s="182"/>
      <c r="S3" s="182"/>
    </row>
    <row r="4" spans="1:23 16384:16384" ht="55.5" customHeight="1">
      <c r="A4" s="186"/>
      <c r="B4" s="184" t="s">
        <v>98</v>
      </c>
      <c r="C4" s="184"/>
      <c r="D4" s="184" t="s">
        <v>138</v>
      </c>
      <c r="E4" s="184"/>
      <c r="F4" s="188" t="s">
        <v>139</v>
      </c>
      <c r="G4" s="189"/>
      <c r="H4" s="184" t="s">
        <v>140</v>
      </c>
      <c r="I4" s="184"/>
      <c r="J4" s="184" t="s">
        <v>102</v>
      </c>
      <c r="K4" s="184"/>
      <c r="L4" s="184" t="s">
        <v>103</v>
      </c>
      <c r="M4" s="184"/>
      <c r="N4" s="184" t="s">
        <v>131</v>
      </c>
      <c r="O4" s="184"/>
      <c r="P4" s="184" t="s">
        <v>141</v>
      </c>
      <c r="Q4" s="184"/>
      <c r="R4" s="184" t="s">
        <v>106</v>
      </c>
      <c r="S4" s="184"/>
    </row>
    <row r="5" spans="1:23 16384:16384" ht="43.5" customHeight="1">
      <c r="A5" s="117" t="s">
        <v>137</v>
      </c>
      <c r="B5" s="117">
        <v>168349</v>
      </c>
      <c r="C5" s="117">
        <v>252493</v>
      </c>
      <c r="D5" s="117">
        <v>287897</v>
      </c>
      <c r="E5" s="117">
        <v>431794</v>
      </c>
      <c r="F5" s="117">
        <v>1686</v>
      </c>
      <c r="G5" s="117">
        <v>2385</v>
      </c>
      <c r="H5" s="117">
        <v>40233</v>
      </c>
      <c r="I5" s="117">
        <v>56927</v>
      </c>
      <c r="J5" s="117">
        <v>2020162</v>
      </c>
      <c r="K5" s="117">
        <v>2816586</v>
      </c>
      <c r="L5" s="118" t="s">
        <v>116</v>
      </c>
      <c r="M5" s="118" t="s">
        <v>116</v>
      </c>
      <c r="N5" s="117">
        <v>59135</v>
      </c>
      <c r="O5" s="117">
        <v>88691</v>
      </c>
      <c r="P5" s="117">
        <v>373633</v>
      </c>
      <c r="Q5" s="117">
        <v>560382</v>
      </c>
      <c r="R5" s="118" t="s">
        <v>116</v>
      </c>
      <c r="S5" s="118" t="s">
        <v>116</v>
      </c>
      <c r="U5" s="125"/>
      <c r="V5" s="126"/>
      <c r="W5" s="126"/>
      <c r="XFD5" s="118"/>
    </row>
    <row r="6" spans="1:23 16384:16384" ht="38.25">
      <c r="A6" s="120"/>
      <c r="B6" s="79" t="s">
        <v>127</v>
      </c>
      <c r="C6" s="79" t="s">
        <v>128</v>
      </c>
      <c r="D6" s="79" t="s">
        <v>127</v>
      </c>
      <c r="E6" s="79" t="s">
        <v>128</v>
      </c>
      <c r="F6" s="79" t="s">
        <v>127</v>
      </c>
      <c r="G6" s="79" t="s">
        <v>128</v>
      </c>
      <c r="H6" s="79" t="s">
        <v>127</v>
      </c>
      <c r="I6" s="79" t="s">
        <v>128</v>
      </c>
      <c r="J6" s="79" t="s">
        <v>127</v>
      </c>
      <c r="K6" s="79" t="s">
        <v>128</v>
      </c>
      <c r="L6" s="79" t="s">
        <v>127</v>
      </c>
      <c r="M6" s="79" t="s">
        <v>128</v>
      </c>
      <c r="N6" s="79" t="s">
        <v>127</v>
      </c>
      <c r="O6" s="79" t="s">
        <v>128</v>
      </c>
      <c r="P6" s="79" t="s">
        <v>127</v>
      </c>
      <c r="Q6" s="79" t="s">
        <v>128</v>
      </c>
      <c r="R6" s="79" t="s">
        <v>127</v>
      </c>
      <c r="S6" s="79" t="s">
        <v>128</v>
      </c>
    </row>
    <row r="7" spans="1:23 16384:16384" ht="25.5" customHeight="1">
      <c r="A7" s="27" t="s">
        <v>9</v>
      </c>
      <c r="B7" s="54">
        <v>87.108782075175142</v>
      </c>
      <c r="C7" s="48">
        <v>89.550726067285041</v>
      </c>
      <c r="D7" s="54">
        <v>14.194453939531579</v>
      </c>
      <c r="E7" s="48">
        <v>14.113968658827908</v>
      </c>
      <c r="F7" s="54">
        <v>25.833001801785336</v>
      </c>
      <c r="G7" s="48">
        <v>25.477644832649645</v>
      </c>
      <c r="H7" s="54">
        <v>84.56460001886974</v>
      </c>
      <c r="I7" s="48">
        <v>89.97530664473183</v>
      </c>
      <c r="J7" s="54">
        <v>78.199856536184114</v>
      </c>
      <c r="K7" s="48">
        <v>81.557848881818344</v>
      </c>
      <c r="L7" s="168" t="s">
        <v>116</v>
      </c>
      <c r="M7" s="148" t="s">
        <v>116</v>
      </c>
      <c r="N7" s="54">
        <v>314.48980616515212</v>
      </c>
      <c r="O7" s="48">
        <v>315.65496095184244</v>
      </c>
      <c r="P7" s="54">
        <v>157.56345795631796</v>
      </c>
      <c r="Q7" s="48">
        <v>155.91031521593365</v>
      </c>
      <c r="R7" s="168" t="s">
        <v>116</v>
      </c>
      <c r="S7" s="148" t="s">
        <v>116</v>
      </c>
    </row>
    <row r="8" spans="1:23 16384:16384" ht="25.5" customHeight="1">
      <c r="A8" s="27" t="s">
        <v>50</v>
      </c>
      <c r="B8" s="54">
        <v>126.00568797226313</v>
      </c>
      <c r="C8" s="48">
        <v>128.81990047123847</v>
      </c>
      <c r="D8" s="54">
        <v>39.035024386575593</v>
      </c>
      <c r="E8" s="48">
        <v>38.694026414533297</v>
      </c>
      <c r="F8" s="54">
        <v>64.379323656442295</v>
      </c>
      <c r="G8" s="48">
        <v>64.849111831006283</v>
      </c>
      <c r="H8" s="54">
        <v>122.67716656460537</v>
      </c>
      <c r="I8" s="48">
        <v>127.2591984598734</v>
      </c>
      <c r="J8" s="54">
        <v>138.48005613156334</v>
      </c>
      <c r="K8" s="48">
        <v>143.79335241210276</v>
      </c>
      <c r="L8" s="168" t="s">
        <v>116</v>
      </c>
      <c r="M8" s="148" t="s">
        <v>116</v>
      </c>
      <c r="N8" s="54">
        <v>138.64355207219012</v>
      </c>
      <c r="O8" s="48">
        <v>143.56598262315845</v>
      </c>
      <c r="P8" s="54">
        <v>76.039303787924865</v>
      </c>
      <c r="Q8" s="48">
        <v>76.875551293739349</v>
      </c>
      <c r="R8" s="168" t="s">
        <v>116</v>
      </c>
      <c r="S8" s="148" t="s">
        <v>116</v>
      </c>
    </row>
    <row r="9" spans="1:23 16384:16384" ht="25.5" customHeight="1">
      <c r="A9" s="27" t="s">
        <v>51</v>
      </c>
      <c r="B9" s="54">
        <v>9.459250337421631</v>
      </c>
      <c r="C9" s="48">
        <v>8.8133085177465578</v>
      </c>
      <c r="D9" s="54">
        <v>2.7497798543228864</v>
      </c>
      <c r="E9" s="48">
        <v>2.4523067611241722</v>
      </c>
      <c r="F9" s="54">
        <v>4.2563605277073275</v>
      </c>
      <c r="G9" s="48">
        <v>4.3107797825253193</v>
      </c>
      <c r="H9" s="54">
        <v>3.3624963303834701</v>
      </c>
      <c r="I9" s="48">
        <v>3.4130931955493513</v>
      </c>
      <c r="J9" s="54">
        <v>4.6899354784275378</v>
      </c>
      <c r="K9" s="48">
        <v>4.7962487616362353</v>
      </c>
      <c r="L9" s="168" t="s">
        <v>116</v>
      </c>
      <c r="M9" s="148" t="s">
        <v>116</v>
      </c>
      <c r="N9" s="54">
        <v>23.393921331179577</v>
      </c>
      <c r="O9" s="48">
        <v>23.985299773254251</v>
      </c>
      <c r="P9" s="54">
        <v>8.6082871874064359</v>
      </c>
      <c r="Q9" s="48">
        <v>8.8989690631250316</v>
      </c>
      <c r="R9" s="168" t="s">
        <v>116</v>
      </c>
      <c r="S9" s="148" t="s">
        <v>116</v>
      </c>
    </row>
    <row r="10" spans="1:23 16384:16384" ht="25.5" customHeight="1">
      <c r="A10" s="27" t="s">
        <v>10</v>
      </c>
      <c r="B10" s="54">
        <v>15.616288914611845</v>
      </c>
      <c r="C10" s="48">
        <v>15.731646499385162</v>
      </c>
      <c r="D10" s="54">
        <v>9.6860124122995686</v>
      </c>
      <c r="E10" s="48">
        <v>9.7575630223117713</v>
      </c>
      <c r="F10" s="54">
        <v>9.7915778559049951</v>
      </c>
      <c r="G10" s="48">
        <v>10.037831094234187</v>
      </c>
      <c r="H10" s="54">
        <v>6.1194480477746405</v>
      </c>
      <c r="I10" s="48">
        <v>6.2733490758549078</v>
      </c>
      <c r="J10" s="54">
        <v>16.04035842652705</v>
      </c>
      <c r="K10" s="48">
        <v>16.765614250156673</v>
      </c>
      <c r="L10" s="168" t="s">
        <v>116</v>
      </c>
      <c r="M10" s="148" t="s">
        <v>116</v>
      </c>
      <c r="N10" s="54">
        <v>11.042766741673219</v>
      </c>
      <c r="O10" s="48">
        <v>10.986454152674055</v>
      </c>
      <c r="P10" s="54">
        <v>17.08066555935552</v>
      </c>
      <c r="Q10" s="48">
        <v>18.647583460774978</v>
      </c>
      <c r="R10" s="168" t="s">
        <v>116</v>
      </c>
      <c r="S10" s="148" t="s">
        <v>116</v>
      </c>
    </row>
    <row r="11" spans="1:23 16384:16384" ht="25.5" customHeight="1">
      <c r="A11" s="27" t="s">
        <v>11</v>
      </c>
      <c r="B11" s="54">
        <v>38.058291286565172</v>
      </c>
      <c r="C11" s="48">
        <v>37.885320488347602</v>
      </c>
      <c r="D11" s="54">
        <v>17.749821886448242</v>
      </c>
      <c r="E11" s="48">
        <v>17.667444001563606</v>
      </c>
      <c r="F11" s="54">
        <v>1.7472805069908937</v>
      </c>
      <c r="G11" s="48">
        <v>1.6641358971027307</v>
      </c>
      <c r="H11" s="54">
        <v>12.534244474095669</v>
      </c>
      <c r="I11" s="48">
        <v>12.848288467469366</v>
      </c>
      <c r="J11" s="54">
        <v>22.531262346994886</v>
      </c>
      <c r="K11" s="48">
        <v>22.517192880798213</v>
      </c>
      <c r="L11" s="168" t="s">
        <v>116</v>
      </c>
      <c r="M11" s="148" t="s">
        <v>116</v>
      </c>
      <c r="N11" s="54">
        <v>22.233458158726613</v>
      </c>
      <c r="O11" s="48">
        <v>23.38103686545471</v>
      </c>
      <c r="P11" s="54">
        <v>14.536687090238757</v>
      </c>
      <c r="Q11" s="48">
        <v>13.92192265441007</v>
      </c>
      <c r="R11" s="168" t="s">
        <v>116</v>
      </c>
      <c r="S11" s="148" t="s">
        <v>116</v>
      </c>
    </row>
    <row r="12" spans="1:23 16384:16384" ht="25.5" customHeight="1">
      <c r="A12" s="27" t="s">
        <v>12</v>
      </c>
      <c r="B12" s="54">
        <v>5.2790327566585029</v>
      </c>
      <c r="C12" s="48">
        <v>5.2774492051972093</v>
      </c>
      <c r="D12" s="54">
        <v>0.58336725654259092</v>
      </c>
      <c r="E12" s="48">
        <v>0.58319226386606249</v>
      </c>
      <c r="F12" s="54">
        <v>4.3900894541637001</v>
      </c>
      <c r="G12" s="48">
        <v>4.7755077693976249</v>
      </c>
      <c r="H12" s="54">
        <v>2.0173287540368414</v>
      </c>
      <c r="I12" s="48">
        <v>2.0680635534498473</v>
      </c>
      <c r="J12" s="54">
        <v>7.890817002622045</v>
      </c>
      <c r="K12" s="48">
        <v>8.2451019672078001</v>
      </c>
      <c r="L12" s="168" t="s">
        <v>116</v>
      </c>
      <c r="M12" s="148" t="s">
        <v>116</v>
      </c>
      <c r="N12" s="54">
        <v>9.9470511096398049</v>
      </c>
      <c r="O12" s="48">
        <v>10.501056199482148</v>
      </c>
      <c r="P12" s="54">
        <v>9.5118153280966187</v>
      </c>
      <c r="Q12" s="48">
        <v>10.13847165313636</v>
      </c>
      <c r="R12" s="168" t="s">
        <v>116</v>
      </c>
      <c r="S12" s="148" t="s">
        <v>116</v>
      </c>
    </row>
    <row r="13" spans="1:23 16384:16384" ht="25.5" customHeight="1">
      <c r="A13" s="27" t="s">
        <v>0</v>
      </c>
      <c r="B13" s="54">
        <v>7.0012708721643104</v>
      </c>
      <c r="C13" s="48">
        <v>6.9991707009337851</v>
      </c>
      <c r="D13" s="54">
        <v>1.17194025515946</v>
      </c>
      <c r="E13" s="48">
        <v>1.1715887082399479</v>
      </c>
      <c r="F13" s="54">
        <v>3.421119394877929</v>
      </c>
      <c r="G13" s="48">
        <v>3.5071588199938155</v>
      </c>
      <c r="H13" s="54">
        <v>1.4502824563005532</v>
      </c>
      <c r="I13" s="48">
        <v>1.4867563276838716</v>
      </c>
      <c r="J13" s="54">
        <v>6.9395926827106038</v>
      </c>
      <c r="K13" s="48">
        <v>7.4251330821180765</v>
      </c>
      <c r="L13" s="168" t="s">
        <v>116</v>
      </c>
      <c r="M13" s="148" t="s">
        <v>116</v>
      </c>
      <c r="N13" s="54">
        <v>8.7642446106694987</v>
      </c>
      <c r="O13" s="48">
        <v>9.2523728076010254</v>
      </c>
      <c r="P13" s="54">
        <v>6.4135954083123528</v>
      </c>
      <c r="Q13" s="48">
        <v>6.4200249356248023</v>
      </c>
      <c r="R13" s="168" t="s">
        <v>116</v>
      </c>
      <c r="S13" s="148" t="s">
        <v>116</v>
      </c>
    </row>
    <row r="14" spans="1:23 16384:16384" ht="25.5" customHeight="1">
      <c r="A14" s="27" t="s">
        <v>15</v>
      </c>
      <c r="B14" s="54">
        <v>33.247037523129762</v>
      </c>
      <c r="C14" s="48">
        <v>34.234110854606683</v>
      </c>
      <c r="D14" s="54">
        <v>3.3023480685619724</v>
      </c>
      <c r="E14" s="48">
        <v>3.4003916824467919</v>
      </c>
      <c r="F14" s="54">
        <v>10.174061422331802</v>
      </c>
      <c r="G14" s="48">
        <v>11.123949070493518</v>
      </c>
      <c r="H14" s="54">
        <v>50.203595168334992</v>
      </c>
      <c r="I14" s="48">
        <v>54.890786739543643</v>
      </c>
      <c r="J14" s="54">
        <v>4.1629638123677939</v>
      </c>
      <c r="K14" s="48">
        <v>4.4190699730511742</v>
      </c>
      <c r="L14" s="168" t="s">
        <v>116</v>
      </c>
      <c r="M14" s="148" t="s">
        <v>116</v>
      </c>
      <c r="N14" s="54">
        <v>28.922473622511983</v>
      </c>
      <c r="O14" s="48">
        <v>28.913797748070522</v>
      </c>
      <c r="P14" s="54">
        <v>14.342381768259013</v>
      </c>
      <c r="Q14" s="48">
        <v>15.493101869671911</v>
      </c>
      <c r="R14" s="168" t="s">
        <v>116</v>
      </c>
      <c r="S14" s="148" t="s">
        <v>116</v>
      </c>
    </row>
    <row r="15" spans="1:23 16384:16384" ht="25.5" customHeight="1">
      <c r="A15" s="27" t="s">
        <v>1</v>
      </c>
      <c r="B15" s="54">
        <v>0.16661476344181683</v>
      </c>
      <c r="C15" s="48">
        <v>0.17166335738886737</v>
      </c>
      <c r="D15" s="54">
        <v>4.1957309122946191E-3</v>
      </c>
      <c r="E15" s="48">
        <v>4.4525432099743485E-3</v>
      </c>
      <c r="F15" s="54">
        <v>0.31142683635164625</v>
      </c>
      <c r="G15" s="48">
        <v>0.33048865015105788</v>
      </c>
      <c r="H15" s="54">
        <v>0.39770945000292512</v>
      </c>
      <c r="I15" s="48">
        <v>0.42205245001870417</v>
      </c>
      <c r="J15" s="54">
        <v>5.8693704592548093E-2</v>
      </c>
      <c r="K15" s="48">
        <v>5.8676098241922783E-2</v>
      </c>
      <c r="L15" s="168" t="s">
        <v>116</v>
      </c>
      <c r="M15" s="148" t="s">
        <v>116</v>
      </c>
      <c r="N15" s="54">
        <v>0.21078803498247156</v>
      </c>
      <c r="O15" s="48">
        <v>0.21053519050525901</v>
      </c>
      <c r="P15" s="54">
        <v>1.0789226712665114</v>
      </c>
      <c r="Q15" s="48">
        <v>1.1886958961062009</v>
      </c>
      <c r="R15" s="168" t="s">
        <v>116</v>
      </c>
      <c r="S15" s="148" t="s">
        <v>116</v>
      </c>
    </row>
    <row r="16" spans="1:23 16384:16384" ht="25.5" customHeight="1">
      <c r="A16" s="27" t="s">
        <v>52</v>
      </c>
      <c r="B16" s="54">
        <v>4.8664753003320733</v>
      </c>
      <c r="C16" s="52">
        <v>5.1597870877984819</v>
      </c>
      <c r="D16" s="54">
        <v>3.468113425285607</v>
      </c>
      <c r="E16" s="52">
        <v>3.6771432641583854</v>
      </c>
      <c r="F16" s="54">
        <v>0.26167428415025445</v>
      </c>
      <c r="G16" s="52">
        <v>0.27129366340262834</v>
      </c>
      <c r="H16" s="54">
        <v>0.26602507250051849</v>
      </c>
      <c r="I16" s="52">
        <v>0.28428293305604224</v>
      </c>
      <c r="J16" s="54">
        <v>4.0022490146480205</v>
      </c>
      <c r="K16" s="52">
        <v>4.0178036378483348</v>
      </c>
      <c r="L16" s="168" t="s">
        <v>116</v>
      </c>
      <c r="M16" s="60" t="s">
        <v>116</v>
      </c>
      <c r="N16" s="54">
        <v>3.5251806383074915</v>
      </c>
      <c r="O16" s="52">
        <v>3.6592825153192727</v>
      </c>
      <c r="P16" s="54">
        <v>4.5878821340900968</v>
      </c>
      <c r="Q16" s="52">
        <v>4.7094440783002458</v>
      </c>
      <c r="R16" s="168" t="s">
        <v>116</v>
      </c>
      <c r="S16" s="148" t="s">
        <v>116</v>
      </c>
    </row>
    <row r="17" spans="1:19" ht="25.5" customHeight="1">
      <c r="A17" s="27" t="s">
        <v>2</v>
      </c>
      <c r="B17" s="54">
        <v>37.611941701132778</v>
      </c>
      <c r="C17" s="48">
        <v>37.600659246943074</v>
      </c>
      <c r="D17" s="54">
        <v>0</v>
      </c>
      <c r="E17" s="48">
        <v>0</v>
      </c>
      <c r="F17" s="54">
        <v>0</v>
      </c>
      <c r="G17" s="48">
        <v>0</v>
      </c>
      <c r="H17" s="54">
        <v>737.75362328806114</v>
      </c>
      <c r="I17" s="48">
        <v>768.68563111893786</v>
      </c>
      <c r="J17" s="54">
        <v>0.75977492778466937</v>
      </c>
      <c r="K17" s="48">
        <v>0.81869079016856594</v>
      </c>
      <c r="L17" s="168" t="s">
        <v>116</v>
      </c>
      <c r="M17" s="148" t="s">
        <v>116</v>
      </c>
      <c r="N17" s="54">
        <v>91.210491009751067</v>
      </c>
      <c r="O17" s="48">
        <v>103.84545576098542</v>
      </c>
      <c r="P17" s="54">
        <v>43.266907733115161</v>
      </c>
      <c r="Q17" s="48">
        <v>49.894084007345178</v>
      </c>
      <c r="R17" s="168" t="s">
        <v>116</v>
      </c>
      <c r="S17" s="148" t="s">
        <v>116</v>
      </c>
    </row>
    <row r="18" spans="1:19" ht="25.5" customHeight="1">
      <c r="A18" s="27" t="s">
        <v>53</v>
      </c>
      <c r="B18" s="54">
        <v>60.587502156960419</v>
      </c>
      <c r="C18" s="48">
        <v>64.239226959626194</v>
      </c>
      <c r="D18" s="54">
        <v>3.5953288372113561</v>
      </c>
      <c r="E18" s="48">
        <v>3.6976731464114914</v>
      </c>
      <c r="F18" s="54">
        <v>1.9063942899087694</v>
      </c>
      <c r="G18" s="48">
        <v>2.2106750915868689</v>
      </c>
      <c r="H18" s="54">
        <v>34.420603573442541</v>
      </c>
      <c r="I18" s="48">
        <v>36.495199279108654</v>
      </c>
      <c r="J18" s="54">
        <v>2.3201722499466388</v>
      </c>
      <c r="K18" s="48">
        <v>2.5726735053502292</v>
      </c>
      <c r="L18" s="168" t="s">
        <v>116</v>
      </c>
      <c r="M18" s="148" t="s">
        <v>116</v>
      </c>
      <c r="N18" s="54">
        <v>29.140083503889624</v>
      </c>
      <c r="O18" s="48">
        <v>29.969582515321644</v>
      </c>
      <c r="P18" s="54">
        <v>18.06025179322743</v>
      </c>
      <c r="Q18" s="48">
        <v>18.574353305897969</v>
      </c>
      <c r="R18" s="168" t="s">
        <v>116</v>
      </c>
      <c r="S18" s="148" t="s">
        <v>116</v>
      </c>
    </row>
    <row r="19" spans="1:19" ht="25.5" customHeight="1">
      <c r="A19" s="27" t="s">
        <v>42</v>
      </c>
      <c r="B19" s="54">
        <v>21.109523332108999</v>
      </c>
      <c r="C19" s="48">
        <v>21.736245262049938</v>
      </c>
      <c r="D19" s="54">
        <v>2.4522234601136229E-3</v>
      </c>
      <c r="E19" s="48">
        <v>2.4492819688718046E-3</v>
      </c>
      <c r="F19" s="54">
        <v>0</v>
      </c>
      <c r="G19" s="48">
        <v>0</v>
      </c>
      <c r="H19" s="54">
        <v>10.861950398087727</v>
      </c>
      <c r="I19" s="48">
        <v>11.184431508121023</v>
      </c>
      <c r="J19" s="54">
        <v>0</v>
      </c>
      <c r="K19" s="48">
        <v>0</v>
      </c>
      <c r="L19" s="168" t="s">
        <v>116</v>
      </c>
      <c r="M19" s="148" t="s">
        <v>116</v>
      </c>
      <c r="N19" s="54">
        <v>0</v>
      </c>
      <c r="O19" s="48">
        <v>0</v>
      </c>
      <c r="P19" s="54">
        <v>0</v>
      </c>
      <c r="Q19" s="48">
        <v>0</v>
      </c>
      <c r="R19" s="168" t="s">
        <v>116</v>
      </c>
      <c r="S19" s="148" t="s">
        <v>116</v>
      </c>
    </row>
    <row r="20" spans="1:19" ht="25.5" customHeight="1">
      <c r="A20" s="27" t="s">
        <v>43</v>
      </c>
      <c r="B20" s="54">
        <v>235.67888721562053</v>
      </c>
      <c r="C20" s="48">
        <v>228.39819637804635</v>
      </c>
      <c r="D20" s="54">
        <v>1.6081021120212304</v>
      </c>
      <c r="E20" s="48">
        <v>1.5118102176521633</v>
      </c>
      <c r="F20" s="54">
        <v>1.6577956514668005E-3</v>
      </c>
      <c r="G20" s="48">
        <v>1.5585281468952796E-3</v>
      </c>
      <c r="H20" s="54">
        <v>348.82201056255991</v>
      </c>
      <c r="I20" s="48">
        <v>358.88779100273808</v>
      </c>
      <c r="J20" s="54">
        <v>0</v>
      </c>
      <c r="K20" s="48">
        <v>0</v>
      </c>
      <c r="L20" s="168" t="s">
        <v>116</v>
      </c>
      <c r="M20" s="148" t="s">
        <v>116</v>
      </c>
      <c r="N20" s="54">
        <v>0</v>
      </c>
      <c r="O20" s="48">
        <v>0</v>
      </c>
      <c r="P20" s="54">
        <v>0</v>
      </c>
      <c r="Q20" s="48">
        <v>0</v>
      </c>
      <c r="R20" s="168" t="s">
        <v>116</v>
      </c>
      <c r="S20" s="148" t="s">
        <v>116</v>
      </c>
    </row>
    <row r="21" spans="1:19" ht="25.5" customHeight="1">
      <c r="A21" s="27" t="s">
        <v>3</v>
      </c>
      <c r="B21" s="54">
        <v>6.1331176778798522</v>
      </c>
      <c r="C21" s="52">
        <v>6.5027724275336753</v>
      </c>
      <c r="D21" s="54">
        <v>4.0929911517783504</v>
      </c>
      <c r="E21" s="52">
        <v>4.3396835681007726</v>
      </c>
      <c r="F21" s="54">
        <v>0.42153136577425909</v>
      </c>
      <c r="G21" s="52">
        <v>0.43353063994074059</v>
      </c>
      <c r="H21" s="54">
        <v>4.8838806635224712</v>
      </c>
      <c r="I21" s="52">
        <v>5.1782415055661284</v>
      </c>
      <c r="J21" s="54">
        <v>1.9761905343513564</v>
      </c>
      <c r="K21" s="52">
        <v>1.9755977364747912</v>
      </c>
      <c r="L21" s="168" t="s">
        <v>116</v>
      </c>
      <c r="M21" s="148" t="s">
        <v>116</v>
      </c>
      <c r="N21" s="54">
        <v>2.0218073929992637</v>
      </c>
      <c r="O21" s="52">
        <v>2.2105707383194142</v>
      </c>
      <c r="P21" s="54">
        <v>3.2109273836830026</v>
      </c>
      <c r="Q21" s="52">
        <v>3.6094091418451564</v>
      </c>
      <c r="R21" s="168" t="s">
        <v>116</v>
      </c>
      <c r="S21" s="148" t="s">
        <v>116</v>
      </c>
    </row>
    <row r="22" spans="1:19" ht="25.5" customHeight="1">
      <c r="A22" s="27" t="s">
        <v>54</v>
      </c>
      <c r="B22" s="54">
        <v>678.47045354804447</v>
      </c>
      <c r="C22" s="52">
        <v>682.30687500638055</v>
      </c>
      <c r="D22" s="54">
        <v>98.494151685787955</v>
      </c>
      <c r="E22" s="52">
        <v>98.621386773291064</v>
      </c>
      <c r="F22" s="54">
        <v>122.63913866433336</v>
      </c>
      <c r="G22" s="52">
        <v>124.68288588810597</v>
      </c>
      <c r="H22" s="54">
        <v>1416.9724684921948</v>
      </c>
      <c r="I22" s="52">
        <v>1475.9393790661534</v>
      </c>
      <c r="J22" s="55">
        <v>283.36198737029321</v>
      </c>
      <c r="K22" s="52">
        <v>294.16675521533693</v>
      </c>
      <c r="L22" s="168" t="s">
        <v>116</v>
      </c>
      <c r="M22" s="148" t="s">
        <v>116</v>
      </c>
      <c r="N22" s="54">
        <v>660.15170306049322</v>
      </c>
      <c r="O22" s="52">
        <v>682.15108806873445</v>
      </c>
      <c r="P22" s="54">
        <v>365.69279861388725</v>
      </c>
      <c r="Q22" s="52">
        <v>375.38295751278582</v>
      </c>
      <c r="R22" s="168" t="s">
        <v>116</v>
      </c>
      <c r="S22" s="148" t="s">
        <v>116</v>
      </c>
    </row>
    <row r="23" spans="1:19" ht="25.5" customHeight="1" thickBot="1">
      <c r="A23" s="24" t="s">
        <v>55</v>
      </c>
      <c r="B23" s="56">
        <v>121.04114669660967</v>
      </c>
      <c r="C23" s="53">
        <v>131.04683136515013</v>
      </c>
      <c r="D23" s="56">
        <v>22.406766643854525</v>
      </c>
      <c r="E23" s="53">
        <v>22.888346036550573</v>
      </c>
      <c r="F23" s="56">
        <v>77.92596303141444</v>
      </c>
      <c r="G23" s="53">
        <v>81.786135167813626</v>
      </c>
      <c r="H23" s="56">
        <v>53.601326117658672</v>
      </c>
      <c r="I23" s="53">
        <v>55.794879315055582</v>
      </c>
      <c r="J23" s="56">
        <v>68.180688941960952</v>
      </c>
      <c r="K23" s="53">
        <v>74.312585976582071</v>
      </c>
      <c r="L23" s="169" t="s">
        <v>116</v>
      </c>
      <c r="M23" s="150" t="s">
        <v>116</v>
      </c>
      <c r="N23" s="56">
        <v>8.8151207825545175</v>
      </c>
      <c r="O23" s="53">
        <v>9.002093422926432</v>
      </c>
      <c r="P23" s="56">
        <v>10.47561417382526</v>
      </c>
      <c r="Q23" s="53">
        <v>10.573124932161267</v>
      </c>
      <c r="R23" s="169" t="s">
        <v>116</v>
      </c>
      <c r="S23" s="150" t="s">
        <v>116</v>
      </c>
    </row>
    <row r="24" spans="1:19" s="89" customFormat="1" ht="25.5" customHeight="1" thickBot="1">
      <c r="A24" s="25" t="s">
        <v>4</v>
      </c>
      <c r="B24" s="57">
        <v>799.51160024465401</v>
      </c>
      <c r="C24" s="58">
        <v>813.35370637153073</v>
      </c>
      <c r="D24" s="57">
        <v>120.90091832964248</v>
      </c>
      <c r="E24" s="58">
        <v>121.50973280984164</v>
      </c>
      <c r="F24" s="57">
        <v>200.56510169574779</v>
      </c>
      <c r="G24" s="58">
        <v>206.4690210559196</v>
      </c>
      <c r="H24" s="57">
        <v>1470.5737946098536</v>
      </c>
      <c r="I24" s="58">
        <v>1531.734258381209</v>
      </c>
      <c r="J24" s="57">
        <v>351.54267631225406</v>
      </c>
      <c r="K24" s="58">
        <v>368.47934119191899</v>
      </c>
      <c r="L24" s="170" t="s">
        <v>116</v>
      </c>
      <c r="M24" s="63" t="s">
        <v>116</v>
      </c>
      <c r="N24" s="57">
        <v>668.96682384304779</v>
      </c>
      <c r="O24" s="58">
        <v>691.15318149166092</v>
      </c>
      <c r="P24" s="57">
        <v>376.16841278771255</v>
      </c>
      <c r="Q24" s="58">
        <v>385.95608244494707</v>
      </c>
      <c r="R24" s="170" t="s">
        <v>116</v>
      </c>
      <c r="S24" s="153" t="s">
        <v>116</v>
      </c>
    </row>
    <row r="25" spans="1:19">
      <c r="A25" s="26" t="s">
        <v>56</v>
      </c>
      <c r="B25" s="82"/>
      <c r="C25" s="82"/>
      <c r="D25" s="82"/>
      <c r="E25" s="82"/>
      <c r="F25" s="82"/>
      <c r="G25" s="82"/>
      <c r="H25" s="82"/>
      <c r="I25" s="82"/>
      <c r="J25" s="82"/>
      <c r="K25" s="82"/>
      <c r="L25" s="82"/>
      <c r="M25" s="82"/>
    </row>
    <row r="26" spans="1:19">
      <c r="A26" s="81" t="s">
        <v>117</v>
      </c>
    </row>
  </sheetData>
  <mergeCells count="15">
    <mergeCell ref="A1:S1"/>
    <mergeCell ref="A2:S2"/>
    <mergeCell ref="N3:S3"/>
    <mergeCell ref="L4:M4"/>
    <mergeCell ref="N4:O4"/>
    <mergeCell ref="P4:Q4"/>
    <mergeCell ref="R4:S4"/>
    <mergeCell ref="A3:A4"/>
    <mergeCell ref="B4:C4"/>
    <mergeCell ref="D4:E4"/>
    <mergeCell ref="F4:G4"/>
    <mergeCell ref="H4:I4"/>
    <mergeCell ref="J4:K4"/>
    <mergeCell ref="B3:I3"/>
    <mergeCell ref="J3:M3"/>
  </mergeCells>
  <pageMargins left="0.75" right="0.75" top="1" bottom="1" header="0.5" footer="0.5"/>
  <pageSetup orientation="portrait" horizontalDpi="4294967292" vertic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1"/>
  </sheetPr>
  <dimension ref="A1:BL26"/>
  <sheetViews>
    <sheetView zoomScaleNormal="100" workbookViewId="0">
      <selection sqref="A1:BL1"/>
    </sheetView>
  </sheetViews>
  <sheetFormatPr defaultColWidth="12.5703125" defaultRowHeight="12.75"/>
  <cols>
    <col min="1" max="1" width="16.7109375" style="81" customWidth="1"/>
    <col min="2" max="43" width="10.28515625" style="81" customWidth="1"/>
    <col min="44" max="16384" width="12.5703125" style="81"/>
  </cols>
  <sheetData>
    <row r="1" spans="1:64" ht="18">
      <c r="A1" s="176" t="s">
        <v>84</v>
      </c>
      <c r="B1" s="177"/>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8"/>
    </row>
    <row r="2" spans="1:64" ht="18" customHeight="1">
      <c r="A2" s="179" t="s">
        <v>85</v>
      </c>
      <c r="B2" s="180"/>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1"/>
    </row>
    <row r="3" spans="1:64" ht="20.45" customHeight="1">
      <c r="A3" s="185" t="s">
        <v>59</v>
      </c>
      <c r="B3" s="194" t="s">
        <v>13</v>
      </c>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4" t="s">
        <v>48</v>
      </c>
      <c r="AE3" s="195"/>
      <c r="AF3" s="195"/>
      <c r="AG3" s="195"/>
      <c r="AH3" s="195"/>
      <c r="AI3" s="195"/>
      <c r="AJ3" s="195"/>
      <c r="AK3" s="195"/>
      <c r="AL3" s="195"/>
      <c r="AM3" s="195"/>
      <c r="AN3" s="195"/>
      <c r="AO3" s="195"/>
      <c r="AP3" s="195"/>
      <c r="AQ3" s="196"/>
      <c r="AR3" s="190" t="s">
        <v>27</v>
      </c>
      <c r="AS3" s="191"/>
      <c r="AT3" s="191"/>
      <c r="AU3" s="191"/>
      <c r="AV3" s="191"/>
      <c r="AW3" s="191"/>
      <c r="AX3" s="191"/>
      <c r="AY3" s="191"/>
      <c r="AZ3" s="191"/>
      <c r="BA3" s="191"/>
      <c r="BB3" s="191"/>
      <c r="BC3" s="191"/>
      <c r="BD3" s="191"/>
      <c r="BE3" s="191"/>
      <c r="BF3" s="191"/>
      <c r="BG3" s="191"/>
      <c r="BH3" s="191"/>
      <c r="BI3" s="191"/>
      <c r="BJ3" s="191"/>
      <c r="BK3" s="191"/>
      <c r="BL3" s="192"/>
    </row>
    <row r="4" spans="1:64" ht="37.5" customHeight="1">
      <c r="A4" s="186"/>
      <c r="B4" s="188" t="s">
        <v>98</v>
      </c>
      <c r="C4" s="193"/>
      <c r="D4" s="193"/>
      <c r="E4" s="193"/>
      <c r="F4" s="193"/>
      <c r="G4" s="193"/>
      <c r="H4" s="189"/>
      <c r="I4" s="188" t="s">
        <v>138</v>
      </c>
      <c r="J4" s="193"/>
      <c r="K4" s="193"/>
      <c r="L4" s="193"/>
      <c r="M4" s="193"/>
      <c r="N4" s="193"/>
      <c r="O4" s="189"/>
      <c r="P4" s="188" t="s">
        <v>139</v>
      </c>
      <c r="Q4" s="193"/>
      <c r="R4" s="193"/>
      <c r="S4" s="193"/>
      <c r="T4" s="193"/>
      <c r="U4" s="193"/>
      <c r="V4" s="189"/>
      <c r="W4" s="188" t="s">
        <v>140</v>
      </c>
      <c r="X4" s="193"/>
      <c r="Y4" s="193"/>
      <c r="Z4" s="193"/>
      <c r="AA4" s="193"/>
      <c r="AB4" s="193"/>
      <c r="AC4" s="189"/>
      <c r="AD4" s="188" t="s">
        <v>102</v>
      </c>
      <c r="AE4" s="193"/>
      <c r="AF4" s="193"/>
      <c r="AG4" s="193"/>
      <c r="AH4" s="193"/>
      <c r="AI4" s="193"/>
      <c r="AJ4" s="189"/>
      <c r="AK4" s="188" t="s">
        <v>103</v>
      </c>
      <c r="AL4" s="193"/>
      <c r="AM4" s="193"/>
      <c r="AN4" s="193"/>
      <c r="AO4" s="193"/>
      <c r="AP4" s="193"/>
      <c r="AQ4" s="189"/>
      <c r="AR4" s="188" t="s">
        <v>131</v>
      </c>
      <c r="AS4" s="193"/>
      <c r="AT4" s="193"/>
      <c r="AU4" s="193"/>
      <c r="AV4" s="193"/>
      <c r="AW4" s="193"/>
      <c r="AX4" s="189"/>
      <c r="AY4" s="188" t="s">
        <v>141</v>
      </c>
      <c r="AZ4" s="193"/>
      <c r="BA4" s="193"/>
      <c r="BB4" s="193"/>
      <c r="BC4" s="193"/>
      <c r="BD4" s="193"/>
      <c r="BE4" s="189"/>
      <c r="BF4" s="188" t="s">
        <v>106</v>
      </c>
      <c r="BG4" s="193"/>
      <c r="BH4" s="193"/>
      <c r="BI4" s="193"/>
      <c r="BJ4" s="193"/>
      <c r="BK4" s="193"/>
      <c r="BL4" s="189"/>
    </row>
    <row r="5" spans="1:64" ht="37.5" customHeight="1">
      <c r="A5" s="117" t="s">
        <v>137</v>
      </c>
      <c r="B5" s="117">
        <v>168349</v>
      </c>
      <c r="C5" s="117">
        <v>145902</v>
      </c>
      <c r="D5" s="117">
        <v>197260</v>
      </c>
      <c r="E5" s="117">
        <v>252493</v>
      </c>
      <c r="F5" s="121"/>
      <c r="G5" s="122"/>
      <c r="H5" s="123"/>
      <c r="I5" s="117">
        <v>287897</v>
      </c>
      <c r="J5" s="117">
        <v>249511</v>
      </c>
      <c r="K5" s="117">
        <v>337339</v>
      </c>
      <c r="L5" s="117">
        <v>431794</v>
      </c>
      <c r="M5" s="121"/>
      <c r="N5" s="122"/>
      <c r="O5" s="123"/>
      <c r="P5" s="117">
        <v>1686</v>
      </c>
      <c r="Q5" s="117">
        <v>1433</v>
      </c>
      <c r="R5" s="117">
        <v>1900</v>
      </c>
      <c r="S5" s="117">
        <v>2385</v>
      </c>
      <c r="T5" s="121"/>
      <c r="U5" s="122"/>
      <c r="V5" s="123"/>
      <c r="W5" s="117">
        <v>40233</v>
      </c>
      <c r="X5" s="117">
        <v>34198</v>
      </c>
      <c r="Y5" s="117">
        <v>45347</v>
      </c>
      <c r="Z5" s="117">
        <v>56927</v>
      </c>
      <c r="AA5" s="121"/>
      <c r="AB5" s="122"/>
      <c r="AC5" s="123"/>
      <c r="AD5" s="117">
        <v>2020162</v>
      </c>
      <c r="AE5" s="117">
        <v>1708720</v>
      </c>
      <c r="AF5" s="117">
        <v>2254657</v>
      </c>
      <c r="AG5" s="117">
        <v>2816586</v>
      </c>
      <c r="AH5" s="121"/>
      <c r="AI5" s="122"/>
      <c r="AJ5" s="123"/>
      <c r="AK5" s="118" t="s">
        <v>116</v>
      </c>
      <c r="AL5" s="118" t="s">
        <v>116</v>
      </c>
      <c r="AM5" s="118" t="s">
        <v>116</v>
      </c>
      <c r="AN5" s="118" t="s">
        <v>116</v>
      </c>
      <c r="AO5" s="124"/>
      <c r="AP5" s="122"/>
      <c r="AQ5" s="123"/>
      <c r="AR5" s="117">
        <v>59135</v>
      </c>
      <c r="AS5" s="117">
        <v>51250</v>
      </c>
      <c r="AT5" s="117">
        <v>69290</v>
      </c>
      <c r="AU5" s="117">
        <v>88691</v>
      </c>
      <c r="AV5" s="121"/>
      <c r="AW5" s="122"/>
      <c r="AX5" s="123"/>
      <c r="AY5" s="117">
        <v>373633</v>
      </c>
      <c r="AZ5" s="117">
        <v>323815</v>
      </c>
      <c r="BA5" s="117">
        <v>437798</v>
      </c>
      <c r="BB5" s="117">
        <v>560382</v>
      </c>
      <c r="BC5" s="121"/>
      <c r="BD5" s="122"/>
      <c r="BE5" s="123"/>
      <c r="BF5" s="118" t="s">
        <v>116</v>
      </c>
      <c r="BG5" s="118" t="s">
        <v>116</v>
      </c>
      <c r="BH5" s="118" t="s">
        <v>116</v>
      </c>
      <c r="BI5" s="118" t="s">
        <v>116</v>
      </c>
      <c r="BJ5" s="124"/>
      <c r="BK5" s="122"/>
      <c r="BL5" s="123"/>
    </row>
    <row r="6" spans="1:64" ht="13.15" customHeight="1">
      <c r="A6" s="119"/>
      <c r="B6" s="188" t="s">
        <v>60</v>
      </c>
      <c r="C6" s="193"/>
      <c r="D6" s="193"/>
      <c r="E6" s="189"/>
      <c r="F6" s="184" t="s">
        <v>86</v>
      </c>
      <c r="G6" s="184"/>
      <c r="H6" s="184"/>
      <c r="I6" s="188" t="s">
        <v>60</v>
      </c>
      <c r="J6" s="193"/>
      <c r="K6" s="193"/>
      <c r="L6" s="189"/>
      <c r="M6" s="184" t="s">
        <v>61</v>
      </c>
      <c r="N6" s="184"/>
      <c r="O6" s="184"/>
      <c r="P6" s="188" t="s">
        <v>60</v>
      </c>
      <c r="Q6" s="193"/>
      <c r="R6" s="193"/>
      <c r="S6" s="189"/>
      <c r="T6" s="188" t="s">
        <v>87</v>
      </c>
      <c r="U6" s="193"/>
      <c r="V6" s="189"/>
      <c r="W6" s="188" t="s">
        <v>60</v>
      </c>
      <c r="X6" s="193"/>
      <c r="Y6" s="193"/>
      <c r="Z6" s="189"/>
      <c r="AA6" s="184" t="s">
        <v>86</v>
      </c>
      <c r="AB6" s="184"/>
      <c r="AC6" s="184"/>
      <c r="AD6" s="188" t="s">
        <v>60</v>
      </c>
      <c r="AE6" s="193"/>
      <c r="AF6" s="193"/>
      <c r="AG6" s="189"/>
      <c r="AH6" s="184" t="s">
        <v>61</v>
      </c>
      <c r="AI6" s="184"/>
      <c r="AJ6" s="184"/>
      <c r="AK6" s="188" t="s">
        <v>60</v>
      </c>
      <c r="AL6" s="193"/>
      <c r="AM6" s="193"/>
      <c r="AN6" s="189"/>
      <c r="AO6" s="184" t="s">
        <v>86</v>
      </c>
      <c r="AP6" s="184"/>
      <c r="AQ6" s="184"/>
      <c r="AR6" s="188" t="s">
        <v>60</v>
      </c>
      <c r="AS6" s="193"/>
      <c r="AT6" s="193"/>
      <c r="AU6" s="189"/>
      <c r="AV6" s="184" t="s">
        <v>86</v>
      </c>
      <c r="AW6" s="184"/>
      <c r="AX6" s="184"/>
      <c r="AY6" s="188" t="s">
        <v>60</v>
      </c>
      <c r="AZ6" s="193"/>
      <c r="BA6" s="193"/>
      <c r="BB6" s="189"/>
      <c r="BC6" s="184" t="s">
        <v>61</v>
      </c>
      <c r="BD6" s="184"/>
      <c r="BE6" s="184"/>
      <c r="BF6" s="188" t="s">
        <v>60</v>
      </c>
      <c r="BG6" s="193"/>
      <c r="BH6" s="193"/>
      <c r="BI6" s="189"/>
      <c r="BJ6" s="184" t="s">
        <v>86</v>
      </c>
      <c r="BK6" s="184"/>
      <c r="BL6" s="184"/>
    </row>
    <row r="7" spans="1:64" ht="13.15" customHeight="1">
      <c r="A7" s="119"/>
      <c r="B7" s="188" t="s">
        <v>63</v>
      </c>
      <c r="C7" s="193"/>
      <c r="D7" s="193"/>
      <c r="E7" s="189"/>
      <c r="F7" s="184" t="s">
        <v>63</v>
      </c>
      <c r="G7" s="184"/>
      <c r="H7" s="184"/>
      <c r="I7" s="188" t="s">
        <v>63</v>
      </c>
      <c r="J7" s="193"/>
      <c r="K7" s="193"/>
      <c r="L7" s="189"/>
      <c r="M7" s="184" t="s">
        <v>63</v>
      </c>
      <c r="N7" s="184"/>
      <c r="O7" s="184"/>
      <c r="P7" s="188" t="s">
        <v>63</v>
      </c>
      <c r="Q7" s="193"/>
      <c r="R7" s="193"/>
      <c r="S7" s="189"/>
      <c r="T7" s="188" t="s">
        <v>63</v>
      </c>
      <c r="U7" s="193"/>
      <c r="V7" s="189"/>
      <c r="W7" s="188" t="s">
        <v>63</v>
      </c>
      <c r="X7" s="193"/>
      <c r="Y7" s="193"/>
      <c r="Z7" s="189"/>
      <c r="AA7" s="184" t="s">
        <v>63</v>
      </c>
      <c r="AB7" s="184"/>
      <c r="AC7" s="184"/>
      <c r="AD7" s="188" t="s">
        <v>63</v>
      </c>
      <c r="AE7" s="193"/>
      <c r="AF7" s="193"/>
      <c r="AG7" s="189"/>
      <c r="AH7" s="184" t="s">
        <v>63</v>
      </c>
      <c r="AI7" s="184"/>
      <c r="AJ7" s="184"/>
      <c r="AK7" s="188" t="s">
        <v>63</v>
      </c>
      <c r="AL7" s="193"/>
      <c r="AM7" s="193"/>
      <c r="AN7" s="189"/>
      <c r="AO7" s="184" t="s">
        <v>63</v>
      </c>
      <c r="AP7" s="184"/>
      <c r="AQ7" s="184"/>
      <c r="AR7" s="188" t="s">
        <v>63</v>
      </c>
      <c r="AS7" s="193"/>
      <c r="AT7" s="193"/>
      <c r="AU7" s="189"/>
      <c r="AV7" s="184" t="s">
        <v>63</v>
      </c>
      <c r="AW7" s="184"/>
      <c r="AX7" s="184"/>
      <c r="AY7" s="188" t="s">
        <v>63</v>
      </c>
      <c r="AZ7" s="193"/>
      <c r="BA7" s="193"/>
      <c r="BB7" s="189"/>
      <c r="BC7" s="184" t="s">
        <v>63</v>
      </c>
      <c r="BD7" s="184"/>
      <c r="BE7" s="184"/>
      <c r="BF7" s="188" t="s">
        <v>63</v>
      </c>
      <c r="BG7" s="193"/>
      <c r="BH7" s="193"/>
      <c r="BI7" s="189"/>
      <c r="BJ7" s="184" t="s">
        <v>63</v>
      </c>
      <c r="BK7" s="184"/>
      <c r="BL7" s="184"/>
    </row>
    <row r="8" spans="1:64" ht="13.15" customHeight="1">
      <c r="A8" s="119"/>
      <c r="B8" s="51">
        <v>0</v>
      </c>
      <c r="C8" s="51">
        <v>1</v>
      </c>
      <c r="D8" s="51">
        <v>2</v>
      </c>
      <c r="E8" s="51">
        <v>3</v>
      </c>
      <c r="F8" s="51">
        <v>1</v>
      </c>
      <c r="G8" s="51">
        <v>2</v>
      </c>
      <c r="H8" s="51">
        <v>3</v>
      </c>
      <c r="I8" s="51">
        <v>0</v>
      </c>
      <c r="J8" s="51">
        <v>1</v>
      </c>
      <c r="K8" s="51">
        <v>2</v>
      </c>
      <c r="L8" s="51">
        <v>3</v>
      </c>
      <c r="M8" s="51">
        <v>1</v>
      </c>
      <c r="N8" s="51">
        <v>2</v>
      </c>
      <c r="O8" s="51">
        <v>3</v>
      </c>
      <c r="P8" s="51">
        <v>0</v>
      </c>
      <c r="Q8" s="51">
        <v>1</v>
      </c>
      <c r="R8" s="51">
        <v>2</v>
      </c>
      <c r="S8" s="51">
        <v>3</v>
      </c>
      <c r="T8" s="51">
        <v>1</v>
      </c>
      <c r="U8" s="51">
        <v>2</v>
      </c>
      <c r="V8" s="51">
        <v>3</v>
      </c>
      <c r="W8" s="51">
        <v>0</v>
      </c>
      <c r="X8" s="51">
        <v>1</v>
      </c>
      <c r="Y8" s="51">
        <v>2</v>
      </c>
      <c r="Z8" s="51">
        <v>3</v>
      </c>
      <c r="AA8" s="51">
        <v>1</v>
      </c>
      <c r="AB8" s="51">
        <v>2</v>
      </c>
      <c r="AC8" s="51">
        <v>3</v>
      </c>
      <c r="AD8" s="51">
        <v>0</v>
      </c>
      <c r="AE8" s="51">
        <v>1</v>
      </c>
      <c r="AF8" s="51">
        <v>2</v>
      </c>
      <c r="AG8" s="51">
        <v>3</v>
      </c>
      <c r="AH8" s="51">
        <v>1</v>
      </c>
      <c r="AI8" s="51">
        <v>2</v>
      </c>
      <c r="AJ8" s="51">
        <v>3</v>
      </c>
      <c r="AK8" s="51">
        <v>0</v>
      </c>
      <c r="AL8" s="51">
        <v>1</v>
      </c>
      <c r="AM8" s="51">
        <v>2</v>
      </c>
      <c r="AN8" s="51">
        <v>3</v>
      </c>
      <c r="AO8" s="51">
        <v>1</v>
      </c>
      <c r="AP8" s="51">
        <v>2</v>
      </c>
      <c r="AQ8" s="51">
        <v>3</v>
      </c>
      <c r="AR8" s="51">
        <v>0</v>
      </c>
      <c r="AS8" s="51">
        <v>1</v>
      </c>
      <c r="AT8" s="51">
        <v>2</v>
      </c>
      <c r="AU8" s="51">
        <v>3</v>
      </c>
      <c r="AV8" s="51">
        <v>1</v>
      </c>
      <c r="AW8" s="51">
        <v>2</v>
      </c>
      <c r="AX8" s="51">
        <v>3</v>
      </c>
      <c r="AY8" s="51">
        <v>0</v>
      </c>
      <c r="AZ8" s="51">
        <v>1</v>
      </c>
      <c r="BA8" s="51">
        <v>2</v>
      </c>
      <c r="BB8" s="51">
        <v>3</v>
      </c>
      <c r="BC8" s="51">
        <v>1</v>
      </c>
      <c r="BD8" s="51">
        <v>2</v>
      </c>
      <c r="BE8" s="51">
        <v>3</v>
      </c>
      <c r="BF8" s="51">
        <v>0</v>
      </c>
      <c r="BG8" s="51">
        <v>1</v>
      </c>
      <c r="BH8" s="51">
        <v>2</v>
      </c>
      <c r="BI8" s="51">
        <v>3</v>
      </c>
      <c r="BJ8" s="51">
        <v>1</v>
      </c>
      <c r="BK8" s="51">
        <v>2</v>
      </c>
      <c r="BL8" s="51">
        <v>3</v>
      </c>
    </row>
    <row r="9" spans="1:64" ht="25.5" customHeight="1">
      <c r="A9" s="27" t="s">
        <v>9</v>
      </c>
      <c r="B9" s="54">
        <v>87.108782075175142</v>
      </c>
      <c r="C9" s="48">
        <v>87.856128729592953</v>
      </c>
      <c r="D9" s="48">
        <v>88.689460988902354</v>
      </c>
      <c r="E9" s="54">
        <v>89.550726067285041</v>
      </c>
      <c r="F9" s="37">
        <v>8.5794639370901597E-3</v>
      </c>
      <c r="G9" s="37">
        <v>9.4851921130541025E-3</v>
      </c>
      <c r="H9" s="37">
        <v>9.7110194241732499E-3</v>
      </c>
      <c r="I9" s="54">
        <v>14.194453939531579</v>
      </c>
      <c r="J9" s="48">
        <v>14.146246543533833</v>
      </c>
      <c r="K9" s="48">
        <v>14.126561896463954</v>
      </c>
      <c r="L9" s="54">
        <v>14.113968658827908</v>
      </c>
      <c r="M9" s="37">
        <v>-3.3962134931790917E-3</v>
      </c>
      <c r="N9" s="37">
        <v>-1.391510250390491E-3</v>
      </c>
      <c r="O9" s="37">
        <v>-8.9145807227156463E-4</v>
      </c>
      <c r="P9" s="54">
        <v>25.833001801785336</v>
      </c>
      <c r="Q9" s="48">
        <v>25.453965926048319</v>
      </c>
      <c r="R9" s="48">
        <v>25.43344718323408</v>
      </c>
      <c r="S9" s="54">
        <v>25.477644832649645</v>
      </c>
      <c r="T9" s="37">
        <v>-1.4672544779941978E-2</v>
      </c>
      <c r="U9" s="37">
        <v>-8.061118206040195E-4</v>
      </c>
      <c r="V9" s="37">
        <v>1.737776601698758E-3</v>
      </c>
      <c r="W9" s="54">
        <v>84.56460001886974</v>
      </c>
      <c r="X9" s="48">
        <v>85.4901455448327</v>
      </c>
      <c r="Y9" s="48">
        <v>87.602252859405226</v>
      </c>
      <c r="Z9" s="54">
        <v>89.97530664473183</v>
      </c>
      <c r="AA9" s="37">
        <v>1.0944834194880999E-2</v>
      </c>
      <c r="AB9" s="37">
        <v>2.4705857044832098E-2</v>
      </c>
      <c r="AC9" s="37">
        <v>2.7088958421368114E-2</v>
      </c>
      <c r="AD9" s="54">
        <v>78.199856536184114</v>
      </c>
      <c r="AE9" s="48">
        <v>78.74190129709811</v>
      </c>
      <c r="AF9" s="48">
        <v>80.068542029603037</v>
      </c>
      <c r="AG9" s="54">
        <v>81.557848881818344</v>
      </c>
      <c r="AH9" s="37">
        <v>6.9315313981833746E-3</v>
      </c>
      <c r="AI9" s="37">
        <v>1.6847964179826303E-2</v>
      </c>
      <c r="AJ9" s="37">
        <v>1.8600399288707905E-2</v>
      </c>
      <c r="AK9" s="168" t="s">
        <v>116</v>
      </c>
      <c r="AL9" s="148" t="s">
        <v>116</v>
      </c>
      <c r="AM9" s="148" t="s">
        <v>116</v>
      </c>
      <c r="AN9" s="168" t="s">
        <v>116</v>
      </c>
      <c r="AO9" s="37">
        <v>0</v>
      </c>
      <c r="AP9" s="37">
        <v>0</v>
      </c>
      <c r="AQ9" s="37">
        <v>0</v>
      </c>
      <c r="AR9" s="90">
        <v>314.48980616515212</v>
      </c>
      <c r="AS9" s="91">
        <v>312.03341532269769</v>
      </c>
      <c r="AT9" s="91">
        <v>313.48509349163089</v>
      </c>
      <c r="AU9" s="90">
        <v>315.65496095184244</v>
      </c>
      <c r="AV9" s="37">
        <v>-7.8107168954292556E-3</v>
      </c>
      <c r="AW9" s="37">
        <v>4.6523163791028837E-3</v>
      </c>
      <c r="AX9" s="37">
        <v>6.9217564256192545E-3</v>
      </c>
      <c r="AY9" s="54">
        <v>157.56345795631796</v>
      </c>
      <c r="AZ9" s="48">
        <v>155.92577934222106</v>
      </c>
      <c r="BA9" s="48">
        <v>155.78546880171018</v>
      </c>
      <c r="BB9" s="54">
        <v>155.91031521593365</v>
      </c>
      <c r="BC9" s="37">
        <v>-1.0393771724348168E-2</v>
      </c>
      <c r="BD9" s="37">
        <v>-8.9985466869421606E-4</v>
      </c>
      <c r="BE9" s="37">
        <v>8.0139961181089953E-4</v>
      </c>
      <c r="BF9" s="168" t="s">
        <v>116</v>
      </c>
      <c r="BG9" s="148" t="s">
        <v>116</v>
      </c>
      <c r="BH9" s="148" t="s">
        <v>116</v>
      </c>
      <c r="BI9" s="168" t="s">
        <v>116</v>
      </c>
      <c r="BJ9" s="37">
        <v>0</v>
      </c>
      <c r="BK9" s="37">
        <v>0</v>
      </c>
      <c r="BL9" s="37">
        <v>0</v>
      </c>
    </row>
    <row r="10" spans="1:64" ht="25.5" customHeight="1">
      <c r="A10" s="27" t="s">
        <v>50</v>
      </c>
      <c r="B10" s="54">
        <v>126.00568797226313</v>
      </c>
      <c r="C10" s="48">
        <v>126.81180460031079</v>
      </c>
      <c r="D10" s="48">
        <v>127.78934592368709</v>
      </c>
      <c r="E10" s="54">
        <v>128.81990047123847</v>
      </c>
      <c r="F10" s="37">
        <v>6.3974622179365972E-3</v>
      </c>
      <c r="G10" s="37">
        <v>7.7085987890271263E-3</v>
      </c>
      <c r="H10" s="37">
        <v>8.0644793985157354E-3</v>
      </c>
      <c r="I10" s="54">
        <v>39.035024386575593</v>
      </c>
      <c r="J10" s="48">
        <v>38.881512086884385</v>
      </c>
      <c r="K10" s="48">
        <v>38.780588861982096</v>
      </c>
      <c r="L10" s="54">
        <v>38.694026414533297</v>
      </c>
      <c r="M10" s="37">
        <v>-3.9326810243777346E-3</v>
      </c>
      <c r="N10" s="37">
        <v>-2.5956610091903386E-3</v>
      </c>
      <c r="O10" s="37">
        <v>-2.2321076081869081E-3</v>
      </c>
      <c r="P10" s="54">
        <v>64.379323656442295</v>
      </c>
      <c r="Q10" s="48">
        <v>64.334316776853811</v>
      </c>
      <c r="R10" s="48">
        <v>64.658053849588924</v>
      </c>
      <c r="S10" s="54">
        <v>64.849111831006283</v>
      </c>
      <c r="T10" s="37">
        <v>-6.9908904027420385E-4</v>
      </c>
      <c r="U10" s="37">
        <v>5.0321055535261002E-3</v>
      </c>
      <c r="V10" s="37">
        <v>2.9548984239737282E-3</v>
      </c>
      <c r="W10" s="54">
        <v>122.67716656460537</v>
      </c>
      <c r="X10" s="48">
        <v>123.85093306335297</v>
      </c>
      <c r="Y10" s="48">
        <v>125.68913133810346</v>
      </c>
      <c r="Z10" s="54">
        <v>127.2591984598734</v>
      </c>
      <c r="AA10" s="37">
        <v>9.567929645077489E-3</v>
      </c>
      <c r="AB10" s="37">
        <v>1.4842022012141081E-2</v>
      </c>
      <c r="AC10" s="37">
        <v>1.2491669765355137E-2</v>
      </c>
      <c r="AD10" s="54">
        <v>138.48005613156334</v>
      </c>
      <c r="AE10" s="48">
        <v>139.9632674565176</v>
      </c>
      <c r="AF10" s="48">
        <v>141.95585832497295</v>
      </c>
      <c r="AG10" s="54">
        <v>143.79335241210276</v>
      </c>
      <c r="AH10" s="37">
        <v>1.0710649362714915E-2</v>
      </c>
      <c r="AI10" s="37">
        <v>1.423652723079211E-2</v>
      </c>
      <c r="AJ10" s="37">
        <v>1.2944122974645558E-2</v>
      </c>
      <c r="AK10" s="168" t="s">
        <v>116</v>
      </c>
      <c r="AL10" s="148" t="s">
        <v>116</v>
      </c>
      <c r="AM10" s="148" t="s">
        <v>116</v>
      </c>
      <c r="AN10" s="168" t="s">
        <v>116</v>
      </c>
      <c r="AO10" s="37">
        <v>0</v>
      </c>
      <c r="AP10" s="37">
        <v>0</v>
      </c>
      <c r="AQ10" s="37">
        <v>0</v>
      </c>
      <c r="AR10" s="90">
        <v>138.64355207219012</v>
      </c>
      <c r="AS10" s="91">
        <v>139.66901898795516</v>
      </c>
      <c r="AT10" s="91">
        <v>141.70778060395722</v>
      </c>
      <c r="AU10" s="90">
        <v>143.56598262315845</v>
      </c>
      <c r="AV10" s="37">
        <v>7.3964270277141198E-3</v>
      </c>
      <c r="AW10" s="37">
        <v>1.459709268938076E-2</v>
      </c>
      <c r="AX10" s="37">
        <v>1.3112914557560565E-2</v>
      </c>
      <c r="AY10" s="54">
        <v>76.039303787924865</v>
      </c>
      <c r="AZ10" s="48">
        <v>76.075321417329008</v>
      </c>
      <c r="BA10" s="48">
        <v>76.510412284691924</v>
      </c>
      <c r="BB10" s="54">
        <v>76.875551293739349</v>
      </c>
      <c r="BC10" s="37">
        <v>4.7367121488376871E-4</v>
      </c>
      <c r="BD10" s="37">
        <v>5.7192116872714005E-3</v>
      </c>
      <c r="BE10" s="37">
        <v>4.7724093772852604E-3</v>
      </c>
      <c r="BF10" s="168" t="s">
        <v>116</v>
      </c>
      <c r="BG10" s="148" t="s">
        <v>116</v>
      </c>
      <c r="BH10" s="148" t="s">
        <v>116</v>
      </c>
      <c r="BI10" s="168" t="s">
        <v>116</v>
      </c>
      <c r="BJ10" s="37">
        <v>0</v>
      </c>
      <c r="BK10" s="37">
        <v>0</v>
      </c>
      <c r="BL10" s="37">
        <v>0</v>
      </c>
    </row>
    <row r="11" spans="1:64" ht="25.5" customHeight="1">
      <c r="A11" s="27" t="s">
        <v>51</v>
      </c>
      <c r="B11" s="54">
        <v>9.459250337421631</v>
      </c>
      <c r="C11" s="48">
        <v>9.1232118766478223</v>
      </c>
      <c r="D11" s="48">
        <v>8.9474049913322631</v>
      </c>
      <c r="E11" s="54">
        <v>8.8133085177465578</v>
      </c>
      <c r="F11" s="37">
        <v>-3.5524851207754893E-2</v>
      </c>
      <c r="G11" s="37">
        <v>-1.9270284160073307E-2</v>
      </c>
      <c r="H11" s="37">
        <v>-1.4987191673519903E-2</v>
      </c>
      <c r="I11" s="54">
        <v>2.7497798543228864</v>
      </c>
      <c r="J11" s="48">
        <v>2.6107816524445697</v>
      </c>
      <c r="K11" s="48">
        <v>2.5243667197160575</v>
      </c>
      <c r="L11" s="54">
        <v>2.4523067611241722</v>
      </c>
      <c r="M11" s="37">
        <v>-5.0548847268554888E-2</v>
      </c>
      <c r="N11" s="37">
        <v>-3.3099256940004443E-2</v>
      </c>
      <c r="O11" s="37">
        <v>-2.8545756854214371E-2</v>
      </c>
      <c r="P11" s="54">
        <v>4.2563605277073275</v>
      </c>
      <c r="Q11" s="48">
        <v>4.2143225439104359</v>
      </c>
      <c r="R11" s="48">
        <v>4.2527045614219725</v>
      </c>
      <c r="S11" s="54">
        <v>4.3107797825253193</v>
      </c>
      <c r="T11" s="37">
        <v>-9.8765091733277605E-3</v>
      </c>
      <c r="U11" s="37">
        <v>9.1075177828990311E-3</v>
      </c>
      <c r="V11" s="37">
        <v>1.3656067630507652E-2</v>
      </c>
      <c r="W11" s="54">
        <v>3.3624963303834701</v>
      </c>
      <c r="X11" s="48">
        <v>3.3320237914948252</v>
      </c>
      <c r="Y11" s="48">
        <v>3.3648099932979969</v>
      </c>
      <c r="Z11" s="54">
        <v>3.4130931955493513</v>
      </c>
      <c r="AA11" s="37">
        <v>-9.0624749871978851E-3</v>
      </c>
      <c r="AB11" s="37">
        <v>9.8397262008933731E-3</v>
      </c>
      <c r="AC11" s="37">
        <v>1.4349458765138158E-2</v>
      </c>
      <c r="AD11" s="54">
        <v>4.6899354784275378</v>
      </c>
      <c r="AE11" s="48">
        <v>4.6733949863808544</v>
      </c>
      <c r="AF11" s="48">
        <v>4.7255352303301983</v>
      </c>
      <c r="AG11" s="54">
        <v>4.7962487616362353</v>
      </c>
      <c r="AH11" s="37">
        <v>-3.5268058852334504E-3</v>
      </c>
      <c r="AI11" s="37">
        <v>1.1156823701247234E-2</v>
      </c>
      <c r="AJ11" s="37">
        <v>1.4964131650563494E-2</v>
      </c>
      <c r="AK11" s="168" t="s">
        <v>116</v>
      </c>
      <c r="AL11" s="148" t="s">
        <v>116</v>
      </c>
      <c r="AM11" s="148" t="s">
        <v>116</v>
      </c>
      <c r="AN11" s="168" t="s">
        <v>116</v>
      </c>
      <c r="AO11" s="37">
        <v>0</v>
      </c>
      <c r="AP11" s="37">
        <v>0</v>
      </c>
      <c r="AQ11" s="37">
        <v>0</v>
      </c>
      <c r="AR11" s="90">
        <v>23.393921331179577</v>
      </c>
      <c r="AS11" s="91">
        <v>23.295345781789905</v>
      </c>
      <c r="AT11" s="91">
        <v>23.59665788988848</v>
      </c>
      <c r="AU11" s="90">
        <v>23.985299773254251</v>
      </c>
      <c r="AV11" s="37">
        <v>-4.2137249242729423E-3</v>
      </c>
      <c r="AW11" s="37">
        <v>1.2934433810126659E-2</v>
      </c>
      <c r="AX11" s="37">
        <v>1.6470208839714978E-2</v>
      </c>
      <c r="AY11" s="54">
        <v>8.6082871874064359</v>
      </c>
      <c r="AZ11" s="48">
        <v>8.6048390617684269</v>
      </c>
      <c r="BA11" s="48">
        <v>8.7362942091333302</v>
      </c>
      <c r="BB11" s="54">
        <v>8.8989690631250316</v>
      </c>
      <c r="BC11" s="37">
        <v>-4.0055885252683794E-4</v>
      </c>
      <c r="BD11" s="37">
        <v>1.5276886228931655E-2</v>
      </c>
      <c r="BE11" s="37">
        <v>1.8620578714214252E-2</v>
      </c>
      <c r="BF11" s="168" t="s">
        <v>116</v>
      </c>
      <c r="BG11" s="148" t="s">
        <v>116</v>
      </c>
      <c r="BH11" s="148" t="s">
        <v>116</v>
      </c>
      <c r="BI11" s="168" t="s">
        <v>116</v>
      </c>
      <c r="BJ11" s="37">
        <v>0</v>
      </c>
      <c r="BK11" s="37">
        <v>0</v>
      </c>
      <c r="BL11" s="37">
        <v>0</v>
      </c>
    </row>
    <row r="12" spans="1:64" ht="25.5" customHeight="1">
      <c r="A12" s="27" t="s">
        <v>10</v>
      </c>
      <c r="B12" s="54">
        <v>15.616288914611845</v>
      </c>
      <c r="C12" s="48">
        <v>15.616288914611845</v>
      </c>
      <c r="D12" s="48">
        <v>15.693589544739172</v>
      </c>
      <c r="E12" s="54">
        <v>15.731646499385162</v>
      </c>
      <c r="F12" s="37">
        <v>0</v>
      </c>
      <c r="G12" s="37">
        <v>4.949999999999918E-3</v>
      </c>
      <c r="H12" s="37">
        <v>2.4249999999998353E-3</v>
      </c>
      <c r="I12" s="54">
        <v>9.6860124122995686</v>
      </c>
      <c r="J12" s="48">
        <v>9.6860124122995686</v>
      </c>
      <c r="K12" s="48">
        <v>9.7339581737404508</v>
      </c>
      <c r="L12" s="54">
        <v>9.7575630223117713</v>
      </c>
      <c r="M12" s="37">
        <v>0</v>
      </c>
      <c r="N12" s="37">
        <v>4.9499999999999371E-3</v>
      </c>
      <c r="O12" s="37">
        <v>2.4249999999999905E-3</v>
      </c>
      <c r="P12" s="54">
        <v>9.7915778559049951</v>
      </c>
      <c r="Q12" s="48">
        <v>9.8894936344640438</v>
      </c>
      <c r="R12" s="48">
        <v>9.9883885708086844</v>
      </c>
      <c r="S12" s="54">
        <v>10.037831094234187</v>
      </c>
      <c r="T12" s="37">
        <v>9.9999999999998788E-3</v>
      </c>
      <c r="U12" s="37">
        <v>1.0000000000000009E-2</v>
      </c>
      <c r="V12" s="37">
        <v>4.9499999999999935E-3</v>
      </c>
      <c r="W12" s="54">
        <v>6.1194480477746405</v>
      </c>
      <c r="X12" s="48">
        <v>6.1806425282523874</v>
      </c>
      <c r="Y12" s="48">
        <v>6.242448953534911</v>
      </c>
      <c r="Z12" s="54">
        <v>6.2733490758549078</v>
      </c>
      <c r="AA12" s="37">
        <v>1.000000000000008E-2</v>
      </c>
      <c r="AB12" s="37">
        <v>9.9999999999999672E-3</v>
      </c>
      <c r="AC12" s="37">
        <v>4.9499999999998261E-3</v>
      </c>
      <c r="AD12" s="54">
        <v>16.04035842652705</v>
      </c>
      <c r="AE12" s="48">
        <v>16.267222887344492</v>
      </c>
      <c r="AF12" s="48">
        <v>16.54383850587795</v>
      </c>
      <c r="AG12" s="54">
        <v>16.765614250156673</v>
      </c>
      <c r="AH12" s="37">
        <v>1.4143353582564621E-2</v>
      </c>
      <c r="AI12" s="37">
        <v>1.7004477067112608E-2</v>
      </c>
      <c r="AJ12" s="37">
        <v>1.3405337836193652E-2</v>
      </c>
      <c r="AK12" s="168" t="s">
        <v>116</v>
      </c>
      <c r="AL12" s="148" t="s">
        <v>116</v>
      </c>
      <c r="AM12" s="148" t="s">
        <v>116</v>
      </c>
      <c r="AN12" s="168" t="s">
        <v>116</v>
      </c>
      <c r="AO12" s="37">
        <v>0</v>
      </c>
      <c r="AP12" s="37">
        <v>0</v>
      </c>
      <c r="AQ12" s="37">
        <v>0</v>
      </c>
      <c r="AR12" s="90">
        <v>11.042766741673219</v>
      </c>
      <c r="AS12" s="91">
        <v>11.041662464999051</v>
      </c>
      <c r="AT12" s="91">
        <v>11.041662464999051</v>
      </c>
      <c r="AU12" s="90">
        <v>10.986454152674055</v>
      </c>
      <c r="AV12" s="37">
        <v>-1.000000000000426E-4</v>
      </c>
      <c r="AW12" s="37">
        <v>0</v>
      </c>
      <c r="AX12" s="37">
        <v>-5.0000000000001085E-3</v>
      </c>
      <c r="AY12" s="54">
        <v>17.08066555935552</v>
      </c>
      <c r="AZ12" s="48">
        <v>17.596102076976436</v>
      </c>
      <c r="BA12" s="48">
        <v>18.153394469942327</v>
      </c>
      <c r="BB12" s="54">
        <v>18.647583460774978</v>
      </c>
      <c r="BC12" s="37">
        <v>3.0176606165009671E-2</v>
      </c>
      <c r="BD12" s="37">
        <v>3.1671354856202996E-2</v>
      </c>
      <c r="BE12" s="37">
        <v>2.722295225011E-2</v>
      </c>
      <c r="BF12" s="168" t="s">
        <v>116</v>
      </c>
      <c r="BG12" s="148" t="s">
        <v>116</v>
      </c>
      <c r="BH12" s="148" t="s">
        <v>116</v>
      </c>
      <c r="BI12" s="168" t="s">
        <v>116</v>
      </c>
      <c r="BJ12" s="37">
        <v>0</v>
      </c>
      <c r="BK12" s="37">
        <v>0</v>
      </c>
      <c r="BL12" s="37">
        <v>0</v>
      </c>
    </row>
    <row r="13" spans="1:64" ht="25.5" customHeight="1">
      <c r="A13" s="27" t="s">
        <v>11</v>
      </c>
      <c r="B13" s="54">
        <v>38.058291286565172</v>
      </c>
      <c r="C13" s="48">
        <v>37.921177474825946</v>
      </c>
      <c r="D13" s="48">
        <v>37.941074570406364</v>
      </c>
      <c r="E13" s="54">
        <v>37.885320488347602</v>
      </c>
      <c r="F13" s="37">
        <v>-3.6027316809051908E-3</v>
      </c>
      <c r="G13" s="37">
        <v>5.2469614356324382E-4</v>
      </c>
      <c r="H13" s="37">
        <v>-1.4694913807804869E-3</v>
      </c>
      <c r="I13" s="54">
        <v>17.749821886448242</v>
      </c>
      <c r="J13" s="48">
        <v>17.682246512065721</v>
      </c>
      <c r="K13" s="48">
        <v>17.693321733614184</v>
      </c>
      <c r="L13" s="54">
        <v>17.667444001563606</v>
      </c>
      <c r="M13" s="37">
        <v>-3.80710154810703E-3</v>
      </c>
      <c r="N13" s="37">
        <v>6.2634697129155788E-4</v>
      </c>
      <c r="O13" s="37">
        <v>-1.4625705924634122E-3</v>
      </c>
      <c r="P13" s="54">
        <v>1.7472805069908937</v>
      </c>
      <c r="Q13" s="48">
        <v>1.7216823613810452</v>
      </c>
      <c r="R13" s="48">
        <v>1.6968303517675805</v>
      </c>
      <c r="S13" s="54">
        <v>1.6641358971027307</v>
      </c>
      <c r="T13" s="37">
        <v>-1.4650278250933306E-2</v>
      </c>
      <c r="U13" s="37">
        <v>-1.4434723948458053E-2</v>
      </c>
      <c r="V13" s="37">
        <v>-1.9267957242037843E-2</v>
      </c>
      <c r="W13" s="54">
        <v>12.534244474095669</v>
      </c>
      <c r="X13" s="48">
        <v>12.658808248652015</v>
      </c>
      <c r="Y13" s="48">
        <v>12.785134334577087</v>
      </c>
      <c r="Z13" s="54">
        <v>12.848288467469366</v>
      </c>
      <c r="AA13" s="37">
        <v>9.9378765759500238E-3</v>
      </c>
      <c r="AB13" s="37">
        <v>9.9793032206269543E-3</v>
      </c>
      <c r="AC13" s="37">
        <v>4.9396534474792737E-3</v>
      </c>
      <c r="AD13" s="54">
        <v>22.531262346994886</v>
      </c>
      <c r="AE13" s="48">
        <v>22.533288286106046</v>
      </c>
      <c r="AF13" s="48">
        <v>22.552048045581945</v>
      </c>
      <c r="AG13" s="54">
        <v>22.517192880798213</v>
      </c>
      <c r="AH13" s="37">
        <v>8.9916804480789491E-5</v>
      </c>
      <c r="AI13" s="37">
        <v>8.3253536890421677E-4</v>
      </c>
      <c r="AJ13" s="37">
        <v>-1.5455432124516135E-3</v>
      </c>
      <c r="AK13" s="168" t="s">
        <v>116</v>
      </c>
      <c r="AL13" s="148" t="s">
        <v>116</v>
      </c>
      <c r="AM13" s="148" t="s">
        <v>116</v>
      </c>
      <c r="AN13" s="168" t="s">
        <v>116</v>
      </c>
      <c r="AO13" s="37">
        <v>0</v>
      </c>
      <c r="AP13" s="37">
        <v>0</v>
      </c>
      <c r="AQ13" s="37">
        <v>0</v>
      </c>
      <c r="AR13" s="90">
        <v>22.233458158726613</v>
      </c>
      <c r="AS13" s="91">
        <v>22.639560533423285</v>
      </c>
      <c r="AT13" s="91">
        <v>23.063431411252068</v>
      </c>
      <c r="AU13" s="90">
        <v>23.38103686545471</v>
      </c>
      <c r="AV13" s="37">
        <v>1.8265371576363515E-2</v>
      </c>
      <c r="AW13" s="37">
        <v>1.8722575343413268E-2</v>
      </c>
      <c r="AX13" s="37">
        <v>1.377095405012848E-2</v>
      </c>
      <c r="AY13" s="54">
        <v>14.536687090238757</v>
      </c>
      <c r="AZ13" s="48">
        <v>14.343052377482497</v>
      </c>
      <c r="BA13" s="48">
        <v>14.156074034749127</v>
      </c>
      <c r="BB13" s="54">
        <v>13.92192265441007</v>
      </c>
      <c r="BC13" s="37">
        <v>-1.3320415549584496E-2</v>
      </c>
      <c r="BD13" s="37">
        <v>-1.3036161188877219E-2</v>
      </c>
      <c r="BE13" s="37">
        <v>-1.6540700462874241E-2</v>
      </c>
      <c r="BF13" s="168" t="s">
        <v>116</v>
      </c>
      <c r="BG13" s="148" t="s">
        <v>116</v>
      </c>
      <c r="BH13" s="148" t="s">
        <v>116</v>
      </c>
      <c r="BI13" s="168" t="s">
        <v>116</v>
      </c>
      <c r="BJ13" s="37">
        <v>0</v>
      </c>
      <c r="BK13" s="37">
        <v>0</v>
      </c>
      <c r="BL13" s="37">
        <v>0</v>
      </c>
    </row>
    <row r="14" spans="1:64" ht="25.5" customHeight="1">
      <c r="A14" s="27" t="s">
        <v>12</v>
      </c>
      <c r="B14" s="54">
        <v>5.2790327566585029</v>
      </c>
      <c r="C14" s="48">
        <v>5.2785048533828363</v>
      </c>
      <c r="D14" s="48">
        <v>5.2779770028974973</v>
      </c>
      <c r="E14" s="54">
        <v>5.2774492051972093</v>
      </c>
      <c r="F14" s="37">
        <v>-1.0000000000015194E-4</v>
      </c>
      <c r="G14" s="37">
        <v>-1.0000000000013336E-4</v>
      </c>
      <c r="H14" s="37">
        <v>-9.9999999999666735E-5</v>
      </c>
      <c r="I14" s="54">
        <v>0.58336725654259092</v>
      </c>
      <c r="J14" s="48">
        <v>0.58330891981693656</v>
      </c>
      <c r="K14" s="48">
        <v>0.58325058892495496</v>
      </c>
      <c r="L14" s="54">
        <v>0.58319226386606249</v>
      </c>
      <c r="M14" s="37">
        <v>-1.0000000000017657E-4</v>
      </c>
      <c r="N14" s="37">
        <v>-9.999999999983091E-5</v>
      </c>
      <c r="O14" s="37">
        <v>-9.9999999999960052E-5</v>
      </c>
      <c r="P14" s="54">
        <v>4.3900894541637001</v>
      </c>
      <c r="Q14" s="48">
        <v>4.5217921377886112</v>
      </c>
      <c r="R14" s="48">
        <v>4.6583502603498275</v>
      </c>
      <c r="S14" s="54">
        <v>4.7755077693976249</v>
      </c>
      <c r="T14" s="37">
        <v>3.0000000000000023E-2</v>
      </c>
      <c r="U14" s="37">
        <v>3.0200000000000039E-2</v>
      </c>
      <c r="V14" s="37">
        <v>2.5149999999999843E-2</v>
      </c>
      <c r="W14" s="54">
        <v>2.0173287540368414</v>
      </c>
      <c r="X14" s="48">
        <v>2.03750204157721</v>
      </c>
      <c r="Y14" s="48">
        <v>2.0578770619929823</v>
      </c>
      <c r="Z14" s="54">
        <v>2.0680635534498473</v>
      </c>
      <c r="AA14" s="37">
        <v>1.0000000000000104E-2</v>
      </c>
      <c r="AB14" s="37">
        <v>1.0000000000000057E-2</v>
      </c>
      <c r="AC14" s="37">
        <v>4.9499999999998772E-3</v>
      </c>
      <c r="AD14" s="54">
        <v>7.890817002622045</v>
      </c>
      <c r="AE14" s="48">
        <v>8.0151193720352296</v>
      </c>
      <c r="AF14" s="48">
        <v>8.1411188403521511</v>
      </c>
      <c r="AG14" s="54">
        <v>8.2451019672078001</v>
      </c>
      <c r="AH14" s="37">
        <v>1.5752788256511347E-2</v>
      </c>
      <c r="AI14" s="37">
        <v>1.5720223551071975E-2</v>
      </c>
      <c r="AJ14" s="37">
        <v>1.2772584320996247E-2</v>
      </c>
      <c r="AK14" s="168" t="s">
        <v>116</v>
      </c>
      <c r="AL14" s="148" t="s">
        <v>116</v>
      </c>
      <c r="AM14" s="148" t="s">
        <v>116</v>
      </c>
      <c r="AN14" s="168" t="s">
        <v>116</v>
      </c>
      <c r="AO14" s="37">
        <v>0</v>
      </c>
      <c r="AP14" s="37">
        <v>0</v>
      </c>
      <c r="AQ14" s="37">
        <v>0</v>
      </c>
      <c r="AR14" s="90">
        <v>9.9470511096398049</v>
      </c>
      <c r="AS14" s="91">
        <v>10.14300801649971</v>
      </c>
      <c r="AT14" s="91">
        <v>10.345868176829704</v>
      </c>
      <c r="AU14" s="90">
        <v>10.501056199482148</v>
      </c>
      <c r="AV14" s="37">
        <v>1.9700000000000103E-2</v>
      </c>
      <c r="AW14" s="37">
        <v>1.999999999999998E-2</v>
      </c>
      <c r="AX14" s="37">
        <v>1.4999999999999873E-2</v>
      </c>
      <c r="AY14" s="54">
        <v>9.5118153280966187</v>
      </c>
      <c r="AZ14" s="48">
        <v>9.7264084780469346</v>
      </c>
      <c r="BA14" s="48">
        <v>9.948365777920996</v>
      </c>
      <c r="BB14" s="54">
        <v>10.13847165313636</v>
      </c>
      <c r="BC14" s="37">
        <v>2.2560693468936133E-2</v>
      </c>
      <c r="BD14" s="37">
        <v>2.2820067692512786E-2</v>
      </c>
      <c r="BE14" s="37">
        <v>1.9109256681864022E-2</v>
      </c>
      <c r="BF14" s="168" t="s">
        <v>116</v>
      </c>
      <c r="BG14" s="148" t="s">
        <v>116</v>
      </c>
      <c r="BH14" s="148" t="s">
        <v>116</v>
      </c>
      <c r="BI14" s="168" t="s">
        <v>116</v>
      </c>
      <c r="BJ14" s="37">
        <v>0</v>
      </c>
      <c r="BK14" s="37">
        <v>0</v>
      </c>
      <c r="BL14" s="37">
        <v>0</v>
      </c>
    </row>
    <row r="15" spans="1:64" ht="25.5" customHeight="1">
      <c r="A15" s="27" t="s">
        <v>0</v>
      </c>
      <c r="B15" s="54">
        <v>7.0012708721643104</v>
      </c>
      <c r="C15" s="48">
        <v>7.0005707450770931</v>
      </c>
      <c r="D15" s="48">
        <v>6.999870688002586</v>
      </c>
      <c r="E15" s="54">
        <v>6.9991707009337851</v>
      </c>
      <c r="F15" s="37">
        <v>-1.0000000000012973E-4</v>
      </c>
      <c r="G15" s="37">
        <v>-9.9999999999904866E-5</v>
      </c>
      <c r="H15" s="37">
        <v>-1.0000000000009483E-4</v>
      </c>
      <c r="I15" s="54">
        <v>1.17194025515946</v>
      </c>
      <c r="J15" s="48">
        <v>1.171823061133944</v>
      </c>
      <c r="K15" s="48">
        <v>1.1717058788278307</v>
      </c>
      <c r="L15" s="54">
        <v>1.1715887082399479</v>
      </c>
      <c r="M15" s="37">
        <v>-1.0000000000006389E-4</v>
      </c>
      <c r="N15" s="37">
        <v>-9.9999999999867664E-5</v>
      </c>
      <c r="O15" s="37">
        <v>-1.0000000000005992E-4</v>
      </c>
      <c r="P15" s="54">
        <v>3.421119394877929</v>
      </c>
      <c r="Q15" s="48">
        <v>3.4553305888267092</v>
      </c>
      <c r="R15" s="48">
        <v>3.4898838947149762</v>
      </c>
      <c r="S15" s="54">
        <v>3.5071588199938155</v>
      </c>
      <c r="T15" s="37">
        <v>1.0000000000000248E-2</v>
      </c>
      <c r="U15" s="37">
        <v>9.9999999999999725E-3</v>
      </c>
      <c r="V15" s="37">
        <v>4.9500000000000585E-3</v>
      </c>
      <c r="W15" s="54">
        <v>1.4502824563005532</v>
      </c>
      <c r="X15" s="48">
        <v>1.4647852808635584</v>
      </c>
      <c r="Y15" s="48">
        <v>1.479433133672194</v>
      </c>
      <c r="Z15" s="54">
        <v>1.4867563276838716</v>
      </c>
      <c r="AA15" s="37">
        <v>9.9999999999997868E-3</v>
      </c>
      <c r="AB15" s="37">
        <v>9.9999999999999863E-3</v>
      </c>
      <c r="AC15" s="37">
        <v>4.9500000000001487E-3</v>
      </c>
      <c r="AD15" s="54">
        <v>6.9395926827106038</v>
      </c>
      <c r="AE15" s="48">
        <v>7.1032398947267668</v>
      </c>
      <c r="AF15" s="48">
        <v>7.2716411262528204</v>
      </c>
      <c r="AG15" s="54">
        <v>7.4251330821180765</v>
      </c>
      <c r="AH15" s="37">
        <v>2.3581673953843984E-2</v>
      </c>
      <c r="AI15" s="37">
        <v>2.3707664955968856E-2</v>
      </c>
      <c r="AJ15" s="37">
        <v>2.1108296352951715E-2</v>
      </c>
      <c r="AK15" s="168" t="s">
        <v>116</v>
      </c>
      <c r="AL15" s="148" t="s">
        <v>116</v>
      </c>
      <c r="AM15" s="148" t="s">
        <v>116</v>
      </c>
      <c r="AN15" s="168" t="s">
        <v>116</v>
      </c>
      <c r="AO15" s="37">
        <v>0</v>
      </c>
      <c r="AP15" s="37">
        <v>0</v>
      </c>
      <c r="AQ15" s="37">
        <v>0</v>
      </c>
      <c r="AR15" s="90">
        <v>8.7642446106694987</v>
      </c>
      <c r="AS15" s="91">
        <v>8.9369002294996882</v>
      </c>
      <c r="AT15" s="91">
        <v>9.1156382340896815</v>
      </c>
      <c r="AU15" s="90">
        <v>9.2523728076010254</v>
      </c>
      <c r="AV15" s="37">
        <v>1.9700000000000047E-2</v>
      </c>
      <c r="AW15" s="37">
        <v>1.9999999999999952E-2</v>
      </c>
      <c r="AX15" s="37">
        <v>1.4999999999999854E-2</v>
      </c>
      <c r="AY15" s="54">
        <v>6.4135954083123528</v>
      </c>
      <c r="AZ15" s="48">
        <v>6.4230927702344758</v>
      </c>
      <c r="BA15" s="48">
        <v>6.4332786311746304</v>
      </c>
      <c r="BB15" s="54">
        <v>6.4200249356248023</v>
      </c>
      <c r="BC15" s="37">
        <v>1.4808171263522411E-3</v>
      </c>
      <c r="BD15" s="37">
        <v>1.5858187487743191E-3</v>
      </c>
      <c r="BE15" s="37">
        <v>-2.0601774475619426E-3</v>
      </c>
      <c r="BF15" s="168" t="s">
        <v>116</v>
      </c>
      <c r="BG15" s="148" t="s">
        <v>116</v>
      </c>
      <c r="BH15" s="148" t="s">
        <v>116</v>
      </c>
      <c r="BI15" s="168" t="s">
        <v>116</v>
      </c>
      <c r="BJ15" s="37">
        <v>0</v>
      </c>
      <c r="BK15" s="37">
        <v>0</v>
      </c>
      <c r="BL15" s="37">
        <v>0</v>
      </c>
    </row>
    <row r="16" spans="1:64" ht="25.5" customHeight="1">
      <c r="A16" s="27" t="s">
        <v>15</v>
      </c>
      <c r="B16" s="54">
        <v>33.247037523129762</v>
      </c>
      <c r="C16" s="48">
        <v>33.572858490856433</v>
      </c>
      <c r="D16" s="48">
        <v>33.901872504066823</v>
      </c>
      <c r="E16" s="54">
        <v>34.234110854606683</v>
      </c>
      <c r="F16" s="37">
        <v>9.7999999999999667E-3</v>
      </c>
      <c r="G16" s="37">
        <v>9.7999999999999112E-3</v>
      </c>
      <c r="H16" s="37">
        <v>9.8000000000001662E-3</v>
      </c>
      <c r="I16" s="54">
        <v>3.3023480685619724</v>
      </c>
      <c r="J16" s="48">
        <v>3.334711079633879</v>
      </c>
      <c r="K16" s="48">
        <v>3.3673912482142918</v>
      </c>
      <c r="L16" s="54">
        <v>3.4003916824467919</v>
      </c>
      <c r="M16" s="37">
        <v>9.7999999999997933E-3</v>
      </c>
      <c r="N16" s="37">
        <v>9.8000000000002304E-3</v>
      </c>
      <c r="O16" s="37">
        <v>9.8000000000000118E-3</v>
      </c>
      <c r="P16" s="54">
        <v>10.174061422331802</v>
      </c>
      <c r="Q16" s="48">
        <v>10.481318077286222</v>
      </c>
      <c r="R16" s="48">
        <v>10.797853883220267</v>
      </c>
      <c r="S16" s="54">
        <v>11.123949070493518</v>
      </c>
      <c r="T16" s="37">
        <v>3.0199999999999984E-2</v>
      </c>
      <c r="U16" s="37">
        <v>3.0200000000000091E-2</v>
      </c>
      <c r="V16" s="37">
        <v>3.019999999999996E-2</v>
      </c>
      <c r="W16" s="54">
        <v>50.203595168334992</v>
      </c>
      <c r="X16" s="48">
        <v>51.719743742418721</v>
      </c>
      <c r="Y16" s="48">
        <v>53.281680003439767</v>
      </c>
      <c r="Z16" s="54">
        <v>54.890786739543643</v>
      </c>
      <c r="AA16" s="37">
        <v>3.0200000000000247E-2</v>
      </c>
      <c r="AB16" s="37">
        <v>3.0200000000000008E-2</v>
      </c>
      <c r="AC16" s="37">
        <v>3.0199999999999894E-2</v>
      </c>
      <c r="AD16" s="54">
        <v>4.1629638123677939</v>
      </c>
      <c r="AE16" s="48">
        <v>4.2466393849963877</v>
      </c>
      <c r="AF16" s="48">
        <v>4.3319968366348158</v>
      </c>
      <c r="AG16" s="54">
        <v>4.4190699730511742</v>
      </c>
      <c r="AH16" s="37">
        <v>2.0100000000000281E-2</v>
      </c>
      <c r="AI16" s="37">
        <v>2.010000000000017E-2</v>
      </c>
      <c r="AJ16" s="37">
        <v>2.0099999999999674E-2</v>
      </c>
      <c r="AK16" s="168" t="s">
        <v>116</v>
      </c>
      <c r="AL16" s="148" t="s">
        <v>116</v>
      </c>
      <c r="AM16" s="148" t="s">
        <v>116</v>
      </c>
      <c r="AN16" s="168" t="s">
        <v>116</v>
      </c>
      <c r="AO16" s="37">
        <v>0</v>
      </c>
      <c r="AP16" s="37">
        <v>0</v>
      </c>
      <c r="AQ16" s="37">
        <v>0</v>
      </c>
      <c r="AR16" s="90">
        <v>28.922473622511983</v>
      </c>
      <c r="AS16" s="91">
        <v>28.919581375149729</v>
      </c>
      <c r="AT16" s="91">
        <v>28.916689417012215</v>
      </c>
      <c r="AU16" s="90">
        <v>28.913797748070522</v>
      </c>
      <c r="AV16" s="37">
        <v>-1.0000000000010903E-4</v>
      </c>
      <c r="AW16" s="37">
        <v>-9.9999999999973089E-5</v>
      </c>
      <c r="AX16" s="37">
        <v>-9.999999999972005E-5</v>
      </c>
      <c r="AY16" s="54">
        <v>14.342381768259013</v>
      </c>
      <c r="AZ16" s="48">
        <v>14.714666422744706</v>
      </c>
      <c r="BA16" s="48">
        <v>15.098130278094384</v>
      </c>
      <c r="BB16" s="54">
        <v>15.493101869671911</v>
      </c>
      <c r="BC16" s="37">
        <v>2.5956961716748637E-2</v>
      </c>
      <c r="BD16" s="37">
        <v>2.6059976103634371E-2</v>
      </c>
      <c r="BE16" s="37">
        <v>2.6160298282137884E-2</v>
      </c>
      <c r="BF16" s="168" t="s">
        <v>116</v>
      </c>
      <c r="BG16" s="148" t="s">
        <v>116</v>
      </c>
      <c r="BH16" s="148" t="s">
        <v>116</v>
      </c>
      <c r="BI16" s="168" t="s">
        <v>116</v>
      </c>
      <c r="BJ16" s="37">
        <v>0</v>
      </c>
      <c r="BK16" s="37">
        <v>0</v>
      </c>
      <c r="BL16" s="37">
        <v>0</v>
      </c>
    </row>
    <row r="17" spans="1:64" ht="25.5" customHeight="1">
      <c r="A17" s="27" t="s">
        <v>1</v>
      </c>
      <c r="B17" s="54">
        <v>0.16661476344181683</v>
      </c>
      <c r="C17" s="48">
        <v>0.16828091107623502</v>
      </c>
      <c r="D17" s="48">
        <v>0.16996372018699737</v>
      </c>
      <c r="E17" s="54">
        <v>0.17166335738886737</v>
      </c>
      <c r="F17" s="37">
        <v>1.0000000000000139E-2</v>
      </c>
      <c r="G17" s="37">
        <v>1.0000000000000005E-2</v>
      </c>
      <c r="H17" s="37">
        <v>1.0000000000000136E-2</v>
      </c>
      <c r="I17" s="54">
        <v>4.1957309122946191E-3</v>
      </c>
      <c r="J17" s="48">
        <v>4.2796455305405112E-3</v>
      </c>
      <c r="K17" s="48">
        <v>4.3652384411513217E-3</v>
      </c>
      <c r="L17" s="54">
        <v>4.4525432099743485E-3</v>
      </c>
      <c r="M17" s="37">
        <v>1.9999999999999914E-2</v>
      </c>
      <c r="N17" s="37">
        <v>2.0000000000000066E-2</v>
      </c>
      <c r="O17" s="37">
        <v>2.0000000000000084E-2</v>
      </c>
      <c r="P17" s="54">
        <v>0.31142683635164625</v>
      </c>
      <c r="Q17" s="48">
        <v>0.31765537307867919</v>
      </c>
      <c r="R17" s="48">
        <v>0.32400848054025283</v>
      </c>
      <c r="S17" s="54">
        <v>0.33048865015105788</v>
      </c>
      <c r="T17" s="37">
        <v>2.0000000000000049E-2</v>
      </c>
      <c r="U17" s="37">
        <v>2.0000000000000167E-2</v>
      </c>
      <c r="V17" s="37">
        <v>1.999999999999999E-2</v>
      </c>
      <c r="W17" s="54">
        <v>0.39770945000292512</v>
      </c>
      <c r="X17" s="48">
        <v>0.40566363900298363</v>
      </c>
      <c r="Y17" s="48">
        <v>0.41377691178304332</v>
      </c>
      <c r="Z17" s="54">
        <v>0.42205245001870417</v>
      </c>
      <c r="AA17" s="37">
        <v>2.0000000000000018E-2</v>
      </c>
      <c r="AB17" s="37">
        <v>2.0000000000000039E-2</v>
      </c>
      <c r="AC17" s="37">
        <v>1.9999999999999962E-2</v>
      </c>
      <c r="AD17" s="54">
        <v>5.8693704592548093E-2</v>
      </c>
      <c r="AE17" s="48">
        <v>5.8687835222088848E-2</v>
      </c>
      <c r="AF17" s="48">
        <v>5.8681966438566657E-2</v>
      </c>
      <c r="AG17" s="54">
        <v>5.8676098241922783E-2</v>
      </c>
      <c r="AH17" s="37">
        <v>-9.9999999999836927E-5</v>
      </c>
      <c r="AI17" s="37">
        <v>-9.9999999999690546E-5</v>
      </c>
      <c r="AJ17" s="37">
        <v>-1.0000000000029447E-4</v>
      </c>
      <c r="AK17" s="168" t="s">
        <v>116</v>
      </c>
      <c r="AL17" s="148" t="s">
        <v>116</v>
      </c>
      <c r="AM17" s="148" t="s">
        <v>116</v>
      </c>
      <c r="AN17" s="168" t="s">
        <v>116</v>
      </c>
      <c r="AO17" s="37">
        <v>0</v>
      </c>
      <c r="AP17" s="37">
        <v>0</v>
      </c>
      <c r="AQ17" s="37">
        <v>0</v>
      </c>
      <c r="AR17" s="90">
        <v>0.21078803498247156</v>
      </c>
      <c r="AS17" s="91">
        <v>0.2107037197684786</v>
      </c>
      <c r="AT17" s="91">
        <v>0.21061943828057125</v>
      </c>
      <c r="AU17" s="90">
        <v>0.21053519050525901</v>
      </c>
      <c r="AV17" s="37">
        <v>-3.9999999999988179E-4</v>
      </c>
      <c r="AW17" s="37">
        <v>-3.9999999999977971E-4</v>
      </c>
      <c r="AX17" s="37">
        <v>-4.0000000000005743E-4</v>
      </c>
      <c r="AY17" s="54">
        <v>1.0789226712665114</v>
      </c>
      <c r="AZ17" s="48">
        <v>1.1141717277460119</v>
      </c>
      <c r="BA17" s="48">
        <v>1.1507457005011741</v>
      </c>
      <c r="BB17" s="54">
        <v>1.1886958961062009</v>
      </c>
      <c r="BC17" s="37">
        <v>3.2670605056544788E-2</v>
      </c>
      <c r="BD17" s="37">
        <v>3.2826154033859689E-2</v>
      </c>
      <c r="BE17" s="37">
        <v>3.2978785485358458E-2</v>
      </c>
      <c r="BF17" s="168" t="s">
        <v>116</v>
      </c>
      <c r="BG17" s="148" t="s">
        <v>116</v>
      </c>
      <c r="BH17" s="148" t="s">
        <v>116</v>
      </c>
      <c r="BI17" s="168" t="s">
        <v>116</v>
      </c>
      <c r="BJ17" s="37">
        <v>0</v>
      </c>
      <c r="BK17" s="37">
        <v>0</v>
      </c>
      <c r="BL17" s="37">
        <v>0</v>
      </c>
    </row>
    <row r="18" spans="1:64" ht="25.5" customHeight="1">
      <c r="A18" s="27" t="s">
        <v>52</v>
      </c>
      <c r="B18" s="54">
        <v>4.8664753003320733</v>
      </c>
      <c r="C18" s="48">
        <v>4.9623448637486147</v>
      </c>
      <c r="D18" s="48">
        <v>5.0601030575644623</v>
      </c>
      <c r="E18" s="54">
        <v>5.1597870877984819</v>
      </c>
      <c r="F18" s="37">
        <v>1.9699999999999909E-2</v>
      </c>
      <c r="G18" s="37">
        <v>1.9699999999999978E-2</v>
      </c>
      <c r="H18" s="37">
        <v>1.9699999999999943E-2</v>
      </c>
      <c r="I18" s="54">
        <v>3.468113425285607</v>
      </c>
      <c r="J18" s="48">
        <v>3.5364352597637327</v>
      </c>
      <c r="K18" s="48">
        <v>3.606103034381078</v>
      </c>
      <c r="L18" s="54">
        <v>3.6771432641583854</v>
      </c>
      <c r="M18" s="37">
        <v>1.9699999999999808E-2</v>
      </c>
      <c r="N18" s="37">
        <v>1.9699999999999933E-2</v>
      </c>
      <c r="O18" s="37">
        <v>1.9700000000000044E-2</v>
      </c>
      <c r="P18" s="54">
        <v>0.26167428415025445</v>
      </c>
      <c r="Q18" s="48">
        <v>0.26423869213492696</v>
      </c>
      <c r="R18" s="48">
        <v>0.26808336510549013</v>
      </c>
      <c r="S18" s="54">
        <v>0.27129366340262834</v>
      </c>
      <c r="T18" s="37">
        <v>9.8000000000000274E-3</v>
      </c>
      <c r="U18" s="37">
        <v>1.4549999999999967E-2</v>
      </c>
      <c r="V18" s="37">
        <v>1.1974999999999847E-2</v>
      </c>
      <c r="W18" s="54">
        <v>0.26602507250051849</v>
      </c>
      <c r="X18" s="48">
        <v>0.27134557395052883</v>
      </c>
      <c r="Y18" s="48">
        <v>0.27808851146319952</v>
      </c>
      <c r="Z18" s="54">
        <v>0.28428293305604224</v>
      </c>
      <c r="AA18" s="37">
        <v>1.9999999999999886E-2</v>
      </c>
      <c r="AB18" s="37">
        <v>2.4850000000000171E-2</v>
      </c>
      <c r="AC18" s="37">
        <v>2.227499999999984E-2</v>
      </c>
      <c r="AD18" s="54">
        <v>4.0022490146480205</v>
      </c>
      <c r="AE18" s="48">
        <v>4.0020667582005141</v>
      </c>
      <c r="AF18" s="48">
        <v>4.0126739584495921</v>
      </c>
      <c r="AG18" s="54">
        <v>4.0178036378483348</v>
      </c>
      <c r="AH18" s="37">
        <v>-4.5538507683909489E-5</v>
      </c>
      <c r="AI18" s="37">
        <v>2.6504306124687017E-3</v>
      </c>
      <c r="AJ18" s="37">
        <v>1.2783693496804193E-3</v>
      </c>
      <c r="AK18" s="168" t="s">
        <v>116</v>
      </c>
      <c r="AL18" s="148" t="s">
        <v>116</v>
      </c>
      <c r="AM18" s="148" t="s">
        <v>116</v>
      </c>
      <c r="AN18" s="168" t="s">
        <v>116</v>
      </c>
      <c r="AO18" s="37">
        <v>0</v>
      </c>
      <c r="AP18" s="37">
        <v>0</v>
      </c>
      <c r="AQ18" s="37">
        <v>0</v>
      </c>
      <c r="AR18" s="90">
        <v>3.5251806383074915</v>
      </c>
      <c r="AS18" s="91">
        <v>3.5604324446905662</v>
      </c>
      <c r="AT18" s="91">
        <v>3.6140169529831589</v>
      </c>
      <c r="AU18" s="90">
        <v>3.6592825153192727</v>
      </c>
      <c r="AV18" s="37">
        <v>9.9999999999999326E-3</v>
      </c>
      <c r="AW18" s="37">
        <v>1.5049999999999926E-2</v>
      </c>
      <c r="AX18" s="37">
        <v>1.2524999999999922E-2</v>
      </c>
      <c r="AY18" s="54">
        <v>4.5878821340900968</v>
      </c>
      <c r="AZ18" s="48">
        <v>4.6187107619323395</v>
      </c>
      <c r="BA18" s="48">
        <v>4.6682277900778884</v>
      </c>
      <c r="BB18" s="54">
        <v>4.7094440783002458</v>
      </c>
      <c r="BC18" s="37">
        <v>6.7195771253955464E-3</v>
      </c>
      <c r="BD18" s="37">
        <v>1.0720963207670591E-2</v>
      </c>
      <c r="BE18" s="37">
        <v>8.8291081917555216E-3</v>
      </c>
      <c r="BF18" s="168" t="s">
        <v>116</v>
      </c>
      <c r="BG18" s="148" t="s">
        <v>116</v>
      </c>
      <c r="BH18" s="148" t="s">
        <v>116</v>
      </c>
      <c r="BI18" s="168" t="s">
        <v>116</v>
      </c>
      <c r="BJ18" s="37">
        <v>0</v>
      </c>
      <c r="BK18" s="37">
        <v>0</v>
      </c>
      <c r="BL18" s="37">
        <v>0</v>
      </c>
    </row>
    <row r="19" spans="1:64" ht="25.5" customHeight="1">
      <c r="A19" s="27" t="s">
        <v>2</v>
      </c>
      <c r="B19" s="54">
        <v>37.611941701132778</v>
      </c>
      <c r="C19" s="48">
        <v>37.608180506962654</v>
      </c>
      <c r="D19" s="48">
        <v>37.60441968891196</v>
      </c>
      <c r="E19" s="54">
        <v>37.600659246943074</v>
      </c>
      <c r="F19" s="37">
        <v>-1.0000000000029376E-4</v>
      </c>
      <c r="G19" s="37">
        <v>-9.9999999999929532E-5</v>
      </c>
      <c r="H19" s="37">
        <v>-9.9999999999865577E-5</v>
      </c>
      <c r="I19" s="54">
        <v>0</v>
      </c>
      <c r="J19" s="48">
        <v>0</v>
      </c>
      <c r="K19" s="48">
        <v>0</v>
      </c>
      <c r="L19" s="54">
        <v>0</v>
      </c>
      <c r="M19" s="37">
        <v>0</v>
      </c>
      <c r="N19" s="37">
        <v>0</v>
      </c>
      <c r="O19" s="37">
        <v>0</v>
      </c>
      <c r="P19" s="54">
        <v>0</v>
      </c>
      <c r="Q19" s="48">
        <v>0</v>
      </c>
      <c r="R19" s="48">
        <v>0</v>
      </c>
      <c r="S19" s="54">
        <v>0</v>
      </c>
      <c r="T19" s="37">
        <v>0</v>
      </c>
      <c r="U19" s="37">
        <v>0</v>
      </c>
      <c r="V19" s="37">
        <v>0</v>
      </c>
      <c r="W19" s="54">
        <v>737.75362328806114</v>
      </c>
      <c r="X19" s="48">
        <v>741.44239140450145</v>
      </c>
      <c r="Y19" s="48">
        <v>754.47324143343553</v>
      </c>
      <c r="Z19" s="54">
        <v>768.68563111893786</v>
      </c>
      <c r="AA19" s="37">
        <v>5.0000000000000122E-3</v>
      </c>
      <c r="AB19" s="37">
        <v>1.7574999999999959E-2</v>
      </c>
      <c r="AC19" s="37">
        <v>1.8837499999999986E-2</v>
      </c>
      <c r="AD19" s="54">
        <v>0.75977492778466937</v>
      </c>
      <c r="AE19" s="48">
        <v>0.77355188082827264</v>
      </c>
      <c r="AF19" s="48">
        <v>0.79539311083258102</v>
      </c>
      <c r="AG19" s="54">
        <v>0.81869079016856594</v>
      </c>
      <c r="AH19" s="37">
        <v>1.8132939821762381E-2</v>
      </c>
      <c r="AI19" s="37">
        <v>2.8234990497239959E-2</v>
      </c>
      <c r="AJ19" s="37">
        <v>2.9290773353063092E-2</v>
      </c>
      <c r="AK19" s="168" t="s">
        <v>116</v>
      </c>
      <c r="AL19" s="148" t="s">
        <v>116</v>
      </c>
      <c r="AM19" s="148" t="s">
        <v>116</v>
      </c>
      <c r="AN19" s="168" t="s">
        <v>116</v>
      </c>
      <c r="AO19" s="37">
        <v>0</v>
      </c>
      <c r="AP19" s="37">
        <v>0</v>
      </c>
      <c r="AQ19" s="37">
        <v>0</v>
      </c>
      <c r="AR19" s="90">
        <v>91.210491009751067</v>
      </c>
      <c r="AS19" s="91">
        <v>94.430221342395299</v>
      </c>
      <c r="AT19" s="91">
        <v>98.965232722363822</v>
      </c>
      <c r="AU19" s="90">
        <v>103.84545576098542</v>
      </c>
      <c r="AV19" s="37">
        <v>3.5300000000000213E-2</v>
      </c>
      <c r="AW19" s="37">
        <v>4.802499999999988E-2</v>
      </c>
      <c r="AX19" s="37">
        <v>4.931250000000028E-2</v>
      </c>
      <c r="AY19" s="54">
        <v>43.266907733115161</v>
      </c>
      <c r="AZ19" s="48">
        <v>45.036717577039113</v>
      </c>
      <c r="BA19" s="48">
        <v>47.375735051733862</v>
      </c>
      <c r="BB19" s="54">
        <v>49.894084007345178</v>
      </c>
      <c r="BC19" s="37">
        <v>4.0904468025326282E-2</v>
      </c>
      <c r="BD19" s="37">
        <v>5.1935789296670261E-2</v>
      </c>
      <c r="BE19" s="37">
        <v>5.3156936834041775E-2</v>
      </c>
      <c r="BF19" s="168" t="s">
        <v>116</v>
      </c>
      <c r="BG19" s="148" t="s">
        <v>116</v>
      </c>
      <c r="BH19" s="148" t="s">
        <v>116</v>
      </c>
      <c r="BI19" s="168" t="s">
        <v>116</v>
      </c>
      <c r="BJ19" s="37">
        <v>0</v>
      </c>
      <c r="BK19" s="37">
        <v>0</v>
      </c>
      <c r="BL19" s="37">
        <v>0</v>
      </c>
    </row>
    <row r="20" spans="1:64" ht="25.5" customHeight="1">
      <c r="A20" s="27" t="s">
        <v>53</v>
      </c>
      <c r="B20" s="54">
        <v>60.587502156960419</v>
      </c>
      <c r="C20" s="48">
        <v>61.781075949452536</v>
      </c>
      <c r="D20" s="48">
        <v>62.998163145656761</v>
      </c>
      <c r="E20" s="54">
        <v>64.239226959626194</v>
      </c>
      <c r="F20" s="37">
        <v>1.9699999999999947E-2</v>
      </c>
      <c r="G20" s="37">
        <v>1.9700000000000172E-2</v>
      </c>
      <c r="H20" s="37">
        <v>1.9699999999999915E-2</v>
      </c>
      <c r="I20" s="54">
        <v>3.5953288372113561</v>
      </c>
      <c r="J20" s="48">
        <v>3.6291249282811431</v>
      </c>
      <c r="K20" s="48">
        <v>3.6632387026069857</v>
      </c>
      <c r="L20" s="54">
        <v>3.6976731464114914</v>
      </c>
      <c r="M20" s="37">
        <v>9.4000000000000646E-3</v>
      </c>
      <c r="N20" s="37">
        <v>9.3999999999999639E-3</v>
      </c>
      <c r="O20" s="37">
        <v>9.4000000000000004E-3</v>
      </c>
      <c r="P20" s="54">
        <v>1.9063942899087694</v>
      </c>
      <c r="Q20" s="48">
        <v>2.002857840978153</v>
      </c>
      <c r="R20" s="48">
        <v>2.1042024477316477</v>
      </c>
      <c r="S20" s="54">
        <v>2.2106750915868689</v>
      </c>
      <c r="T20" s="37">
        <v>5.0599999999999958E-2</v>
      </c>
      <c r="U20" s="37">
        <v>5.0600000000000062E-2</v>
      </c>
      <c r="V20" s="37">
        <v>5.0599999999999951E-2</v>
      </c>
      <c r="W20" s="54">
        <v>34.420603573442541</v>
      </c>
      <c r="X20" s="48">
        <v>35.098689463839364</v>
      </c>
      <c r="Y20" s="48">
        <v>35.790133646276999</v>
      </c>
      <c r="Z20" s="54">
        <v>36.495199279108654</v>
      </c>
      <c r="AA20" s="37">
        <v>1.9700000000000124E-2</v>
      </c>
      <c r="AB20" s="37">
        <v>1.9699999999999999E-2</v>
      </c>
      <c r="AC20" s="37">
        <v>1.9699999999999943E-2</v>
      </c>
      <c r="AD20" s="54">
        <v>2.3201722499466388</v>
      </c>
      <c r="AE20" s="48">
        <v>2.4012760911591315</v>
      </c>
      <c r="AF20" s="48">
        <v>2.4854041548934176</v>
      </c>
      <c r="AG20" s="54">
        <v>2.5726735053502292</v>
      </c>
      <c r="AH20" s="37">
        <v>3.4955956918439134E-2</v>
      </c>
      <c r="AI20" s="37">
        <v>3.5034731759510496E-2</v>
      </c>
      <c r="AJ20" s="37">
        <v>3.5112740229789316E-2</v>
      </c>
      <c r="AK20" s="168" t="s">
        <v>116</v>
      </c>
      <c r="AL20" s="148" t="s">
        <v>116</v>
      </c>
      <c r="AM20" s="148" t="s">
        <v>116</v>
      </c>
      <c r="AN20" s="168" t="s">
        <v>116</v>
      </c>
      <c r="AO20" s="37">
        <v>0</v>
      </c>
      <c r="AP20" s="37">
        <v>0</v>
      </c>
      <c r="AQ20" s="37">
        <v>0</v>
      </c>
      <c r="AR20" s="90">
        <v>29.140083503889624</v>
      </c>
      <c r="AS20" s="91">
        <v>29.414000288826184</v>
      </c>
      <c r="AT20" s="91">
        <v>29.690491891541154</v>
      </c>
      <c r="AU20" s="90">
        <v>29.969582515321644</v>
      </c>
      <c r="AV20" s="37">
        <v>9.3999999999999154E-3</v>
      </c>
      <c r="AW20" s="37">
        <v>9.4000000000001149E-3</v>
      </c>
      <c r="AX20" s="37">
        <v>9.4000000000001201E-3</v>
      </c>
      <c r="AY20" s="54">
        <v>18.06025179322743</v>
      </c>
      <c r="AZ20" s="48">
        <v>18.23001816008377</v>
      </c>
      <c r="BA20" s="48">
        <v>18.401380330788555</v>
      </c>
      <c r="BB20" s="54">
        <v>18.574353305897969</v>
      </c>
      <c r="BC20" s="37">
        <v>9.4000000000001235E-3</v>
      </c>
      <c r="BD20" s="37">
        <v>9.3999999999999032E-3</v>
      </c>
      <c r="BE20" s="37">
        <v>9.4000000000000507E-3</v>
      </c>
      <c r="BF20" s="168" t="s">
        <v>116</v>
      </c>
      <c r="BG20" s="148" t="s">
        <v>116</v>
      </c>
      <c r="BH20" s="148" t="s">
        <v>116</v>
      </c>
      <c r="BI20" s="168" t="s">
        <v>116</v>
      </c>
      <c r="BJ20" s="37">
        <v>0</v>
      </c>
      <c r="BK20" s="37">
        <v>0</v>
      </c>
      <c r="BL20" s="37">
        <v>0</v>
      </c>
    </row>
    <row r="21" spans="1:64" ht="25.5" customHeight="1">
      <c r="A21" s="27" t="s">
        <v>42</v>
      </c>
      <c r="B21" s="54">
        <v>21.109523332108999</v>
      </c>
      <c r="C21" s="48">
        <v>21.316396660763665</v>
      </c>
      <c r="D21" s="48">
        <v>21.525297348039153</v>
      </c>
      <c r="E21" s="54">
        <v>21.736245262049938</v>
      </c>
      <c r="F21" s="37">
        <v>9.7999999999998973E-3</v>
      </c>
      <c r="G21" s="37">
        <v>9.8000000000001888E-3</v>
      </c>
      <c r="H21" s="37">
        <v>9.8000000000000326E-3</v>
      </c>
      <c r="I21" s="54">
        <v>2.4522234601136229E-3</v>
      </c>
      <c r="J21" s="48">
        <v>2.4512425707295775E-3</v>
      </c>
      <c r="K21" s="48">
        <v>2.450262073701285E-3</v>
      </c>
      <c r="L21" s="54">
        <v>2.4492819688718046E-3</v>
      </c>
      <c r="M21" s="37">
        <v>-3.9999999999997785E-4</v>
      </c>
      <c r="N21" s="37">
        <v>-4.0000000000026185E-4</v>
      </c>
      <c r="O21" s="37">
        <v>-3.9999999999996055E-4</v>
      </c>
      <c r="P21" s="54">
        <v>0</v>
      </c>
      <c r="Q21" s="48">
        <v>0</v>
      </c>
      <c r="R21" s="48">
        <v>0</v>
      </c>
      <c r="S21" s="54">
        <v>0</v>
      </c>
      <c r="T21" s="37">
        <v>0</v>
      </c>
      <c r="U21" s="37">
        <v>0</v>
      </c>
      <c r="V21" s="37">
        <v>0</v>
      </c>
      <c r="W21" s="54">
        <v>10.861950398087727</v>
      </c>
      <c r="X21" s="48">
        <v>10.968397511988986</v>
      </c>
      <c r="Y21" s="48">
        <v>11.075887807606479</v>
      </c>
      <c r="Z21" s="54">
        <v>11.184431508121023</v>
      </c>
      <c r="AA21" s="37">
        <v>9.7999999999999581E-3</v>
      </c>
      <c r="AB21" s="37">
        <v>9.8000000000001281E-3</v>
      </c>
      <c r="AC21" s="37">
        <v>9.7999999999999841E-3</v>
      </c>
      <c r="AD21" s="54">
        <v>0</v>
      </c>
      <c r="AE21" s="48">
        <v>0</v>
      </c>
      <c r="AF21" s="48">
        <v>0</v>
      </c>
      <c r="AG21" s="54">
        <v>0</v>
      </c>
      <c r="AH21" s="37">
        <v>0</v>
      </c>
      <c r="AI21" s="37">
        <v>0</v>
      </c>
      <c r="AJ21" s="37">
        <v>0</v>
      </c>
      <c r="AK21" s="168" t="s">
        <v>116</v>
      </c>
      <c r="AL21" s="148" t="s">
        <v>116</v>
      </c>
      <c r="AM21" s="148" t="s">
        <v>116</v>
      </c>
      <c r="AN21" s="168" t="s">
        <v>116</v>
      </c>
      <c r="AO21" s="37">
        <v>0</v>
      </c>
      <c r="AP21" s="37">
        <v>0</v>
      </c>
      <c r="AQ21" s="37">
        <v>0</v>
      </c>
      <c r="AR21" s="90">
        <v>0</v>
      </c>
      <c r="AS21" s="91">
        <v>0</v>
      </c>
      <c r="AT21" s="91">
        <v>0</v>
      </c>
      <c r="AU21" s="90">
        <v>0</v>
      </c>
      <c r="AV21" s="37">
        <v>0</v>
      </c>
      <c r="AW21" s="37">
        <v>0</v>
      </c>
      <c r="AX21" s="37">
        <v>0</v>
      </c>
      <c r="AY21" s="54">
        <v>0</v>
      </c>
      <c r="AZ21" s="48">
        <v>0</v>
      </c>
      <c r="BA21" s="48">
        <v>0</v>
      </c>
      <c r="BB21" s="54">
        <v>0</v>
      </c>
      <c r="BC21" s="37">
        <v>0</v>
      </c>
      <c r="BD21" s="37">
        <v>0</v>
      </c>
      <c r="BE21" s="37">
        <v>0</v>
      </c>
      <c r="BF21" s="168" t="s">
        <v>116</v>
      </c>
      <c r="BG21" s="148" t="s">
        <v>116</v>
      </c>
      <c r="BH21" s="148" t="s">
        <v>116</v>
      </c>
      <c r="BI21" s="168" t="s">
        <v>116</v>
      </c>
      <c r="BJ21" s="37">
        <v>0</v>
      </c>
      <c r="BK21" s="37">
        <v>0</v>
      </c>
      <c r="BL21" s="37">
        <v>0</v>
      </c>
    </row>
    <row r="22" spans="1:64" ht="25.5" customHeight="1">
      <c r="A22" s="27" t="s">
        <v>43</v>
      </c>
      <c r="B22" s="54">
        <v>235.67888721562053</v>
      </c>
      <c r="C22" s="48">
        <v>232.15548785174698</v>
      </c>
      <c r="D22" s="48">
        <v>230.41432169285886</v>
      </c>
      <c r="E22" s="54">
        <v>228.39819637804635</v>
      </c>
      <c r="F22" s="37">
        <v>-1.4950000000000102E-2</v>
      </c>
      <c r="G22" s="37">
        <v>-7.5000000000000769E-3</v>
      </c>
      <c r="H22" s="37">
        <v>-8.7499999999999904E-3</v>
      </c>
      <c r="I22" s="54">
        <v>1.6081021120212304</v>
      </c>
      <c r="J22" s="48">
        <v>1.5681407745375029</v>
      </c>
      <c r="K22" s="48">
        <v>1.5406983109830963</v>
      </c>
      <c r="L22" s="54">
        <v>1.5118102176521633</v>
      </c>
      <c r="M22" s="37">
        <v>-2.484999999999998E-2</v>
      </c>
      <c r="N22" s="37">
        <v>-1.7500000000000192E-2</v>
      </c>
      <c r="O22" s="37">
        <v>-1.8749999999999968E-2</v>
      </c>
      <c r="P22" s="54">
        <v>1.6577956514668005E-3</v>
      </c>
      <c r="Q22" s="48">
        <v>1.6165994295278506E-3</v>
      </c>
      <c r="R22" s="48">
        <v>1.5883089395111129E-3</v>
      </c>
      <c r="S22" s="54">
        <v>1.5585281468952796E-3</v>
      </c>
      <c r="T22" s="37">
        <v>-2.4849999999999962E-2</v>
      </c>
      <c r="U22" s="37">
        <v>-1.7500000000000213E-2</v>
      </c>
      <c r="V22" s="37">
        <v>-1.8749999999999954E-2</v>
      </c>
      <c r="W22" s="54">
        <v>348.82201056255991</v>
      </c>
      <c r="X22" s="48">
        <v>350.51379731378825</v>
      </c>
      <c r="Y22" s="48">
        <v>354.89521978021065</v>
      </c>
      <c r="Z22" s="54">
        <v>358.88779100273808</v>
      </c>
      <c r="AA22" s="37">
        <v>4.8499999999997694E-3</v>
      </c>
      <c r="AB22" s="37">
        <v>1.2500000000000153E-2</v>
      </c>
      <c r="AC22" s="37">
        <v>1.1250000000000173E-2</v>
      </c>
      <c r="AD22" s="54">
        <v>0</v>
      </c>
      <c r="AE22" s="48">
        <v>0</v>
      </c>
      <c r="AF22" s="48">
        <v>0</v>
      </c>
      <c r="AG22" s="54">
        <v>0</v>
      </c>
      <c r="AH22" s="37">
        <v>0</v>
      </c>
      <c r="AI22" s="37">
        <v>0</v>
      </c>
      <c r="AJ22" s="37">
        <v>0</v>
      </c>
      <c r="AK22" s="168" t="s">
        <v>116</v>
      </c>
      <c r="AL22" s="148" t="s">
        <v>116</v>
      </c>
      <c r="AM22" s="148" t="s">
        <v>116</v>
      </c>
      <c r="AN22" s="168" t="s">
        <v>116</v>
      </c>
      <c r="AO22" s="37">
        <v>0</v>
      </c>
      <c r="AP22" s="37">
        <v>0</v>
      </c>
      <c r="AQ22" s="37">
        <v>0</v>
      </c>
      <c r="AR22" s="90">
        <v>0</v>
      </c>
      <c r="AS22" s="91">
        <v>0</v>
      </c>
      <c r="AT22" s="91">
        <v>0</v>
      </c>
      <c r="AU22" s="90">
        <v>0</v>
      </c>
      <c r="AV22" s="37">
        <v>0</v>
      </c>
      <c r="AW22" s="37">
        <v>0</v>
      </c>
      <c r="AX22" s="37">
        <v>0</v>
      </c>
      <c r="AY22" s="54">
        <v>0</v>
      </c>
      <c r="AZ22" s="48">
        <v>0</v>
      </c>
      <c r="BA22" s="48">
        <v>0</v>
      </c>
      <c r="BB22" s="54">
        <v>0</v>
      </c>
      <c r="BC22" s="37">
        <v>0</v>
      </c>
      <c r="BD22" s="37">
        <v>0</v>
      </c>
      <c r="BE22" s="37">
        <v>0</v>
      </c>
      <c r="BF22" s="168" t="s">
        <v>116</v>
      </c>
      <c r="BG22" s="148" t="s">
        <v>116</v>
      </c>
      <c r="BH22" s="148" t="s">
        <v>116</v>
      </c>
      <c r="BI22" s="168" t="s">
        <v>116</v>
      </c>
      <c r="BJ22" s="37">
        <v>0</v>
      </c>
      <c r="BK22" s="37">
        <v>0</v>
      </c>
      <c r="BL22" s="37">
        <v>0</v>
      </c>
    </row>
    <row r="23" spans="1:64" ht="25.5" customHeight="1">
      <c r="A23" s="27" t="s">
        <v>3</v>
      </c>
      <c r="B23" s="54">
        <v>6.1331176778798522</v>
      </c>
      <c r="C23" s="48">
        <v>6.2539400961340847</v>
      </c>
      <c r="D23" s="48">
        <v>6.3771427160279268</v>
      </c>
      <c r="E23" s="54">
        <v>6.5027724275336753</v>
      </c>
      <c r="F23" s="37">
        <v>1.9699999999999915E-2</v>
      </c>
      <c r="G23" s="37">
        <v>1.9700000000000096E-2</v>
      </c>
      <c r="H23" s="37">
        <v>1.9699999999999745E-2</v>
      </c>
      <c r="I23" s="54">
        <v>4.0929911517783504</v>
      </c>
      <c r="J23" s="48">
        <v>4.1736230774683838</v>
      </c>
      <c r="K23" s="48">
        <v>4.2558434520945116</v>
      </c>
      <c r="L23" s="54">
        <v>4.3396835681007726</v>
      </c>
      <c r="M23" s="37">
        <v>1.9699999999999978E-2</v>
      </c>
      <c r="N23" s="37">
        <v>1.9700000000000165E-2</v>
      </c>
      <c r="O23" s="37">
        <v>1.9699999999999784E-2</v>
      </c>
      <c r="P23" s="54">
        <v>0.42153136577425909</v>
      </c>
      <c r="Q23" s="48">
        <v>0.42549376061253719</v>
      </c>
      <c r="R23" s="48">
        <v>0.42949340196229507</v>
      </c>
      <c r="S23" s="54">
        <v>0.43353063994074059</v>
      </c>
      <c r="T23" s="37">
        <v>9.4000000000001391E-3</v>
      </c>
      <c r="U23" s="37">
        <v>9.4000000000000888E-3</v>
      </c>
      <c r="V23" s="37">
        <v>9.3999999999998703E-3</v>
      </c>
      <c r="W23" s="54">
        <v>4.8838806635224712</v>
      </c>
      <c r="X23" s="48">
        <v>4.9800931125938641</v>
      </c>
      <c r="Y23" s="48">
        <v>5.0782009469119629</v>
      </c>
      <c r="Z23" s="54">
        <v>5.1782415055661284</v>
      </c>
      <c r="AA23" s="37">
        <v>1.9700000000000051E-2</v>
      </c>
      <c r="AB23" s="37">
        <v>1.9699999999999929E-2</v>
      </c>
      <c r="AC23" s="37">
        <v>1.9699999999999968E-2</v>
      </c>
      <c r="AD23" s="54">
        <v>1.9761905343513564</v>
      </c>
      <c r="AE23" s="48">
        <v>1.9759929152979212</v>
      </c>
      <c r="AF23" s="48">
        <v>1.9757953160063921</v>
      </c>
      <c r="AG23" s="54">
        <v>1.9755977364747912</v>
      </c>
      <c r="AH23" s="37">
        <v>-1.0000000000002394E-4</v>
      </c>
      <c r="AI23" s="37">
        <v>-9.9999999999635266E-5</v>
      </c>
      <c r="AJ23" s="37">
        <v>-1.0000000000014881E-4</v>
      </c>
      <c r="AK23" s="168" t="s">
        <v>116</v>
      </c>
      <c r="AL23" s="148" t="s">
        <v>116</v>
      </c>
      <c r="AM23" s="148" t="s">
        <v>116</v>
      </c>
      <c r="AN23" s="168" t="s">
        <v>116</v>
      </c>
      <c r="AO23" s="37">
        <v>0</v>
      </c>
      <c r="AP23" s="37">
        <v>0</v>
      </c>
      <c r="AQ23" s="37">
        <v>0</v>
      </c>
      <c r="AR23" s="90">
        <v>2.0218073929992637</v>
      </c>
      <c r="AS23" s="91">
        <v>2.0828659762678412</v>
      </c>
      <c r="AT23" s="91">
        <v>2.1457685287511299</v>
      </c>
      <c r="AU23" s="90">
        <v>2.2105707383194142</v>
      </c>
      <c r="AV23" s="37">
        <v>3.0199999999999866E-2</v>
      </c>
      <c r="AW23" s="37">
        <v>3.0199999999999942E-2</v>
      </c>
      <c r="AX23" s="37">
        <v>3.0200000000000088E-2</v>
      </c>
      <c r="AY23" s="54">
        <v>3.2109273836830026</v>
      </c>
      <c r="AZ23" s="48">
        <v>3.3385941377722075</v>
      </c>
      <c r="BA23" s="48">
        <v>3.4713535067431152</v>
      </c>
      <c r="BB23" s="54">
        <v>3.6094091418451564</v>
      </c>
      <c r="BC23" s="37">
        <v>3.9760087611439038E-2</v>
      </c>
      <c r="BD23" s="37">
        <v>3.976505184289815E-2</v>
      </c>
      <c r="BE23" s="37">
        <v>3.9769972961229014E-2</v>
      </c>
      <c r="BF23" s="168" t="s">
        <v>116</v>
      </c>
      <c r="BG23" s="148" t="s">
        <v>116</v>
      </c>
      <c r="BH23" s="148" t="s">
        <v>116</v>
      </c>
      <c r="BI23" s="168" t="s">
        <v>116</v>
      </c>
      <c r="BJ23" s="37">
        <v>0</v>
      </c>
      <c r="BK23" s="37">
        <v>0</v>
      </c>
      <c r="BL23" s="37">
        <v>0</v>
      </c>
    </row>
    <row r="24" spans="1:64" ht="25.5" customHeight="1">
      <c r="A24" s="27" t="s">
        <v>54</v>
      </c>
      <c r="B24" s="54">
        <v>678.47045354804447</v>
      </c>
      <c r="C24" s="48">
        <v>678.30304064854272</v>
      </c>
      <c r="D24" s="48">
        <v>680.442602591948</v>
      </c>
      <c r="E24" s="54">
        <v>682.30687500638055</v>
      </c>
      <c r="F24" s="37">
        <v>-2.4675046441046002E-4</v>
      </c>
      <c r="G24" s="37">
        <v>3.1542862337158241E-3</v>
      </c>
      <c r="H24" s="37">
        <v>2.7397937861785042E-3</v>
      </c>
      <c r="I24" s="54">
        <v>98.494151685787955</v>
      </c>
      <c r="J24" s="48">
        <v>98.399915543520308</v>
      </c>
      <c r="K24" s="48">
        <v>98.529477382348304</v>
      </c>
      <c r="L24" s="54">
        <v>98.621386773291064</v>
      </c>
      <c r="M24" s="37">
        <v>-9.567689111966292E-4</v>
      </c>
      <c r="N24" s="37">
        <v>1.3166864840518447E-3</v>
      </c>
      <c r="O24" s="37">
        <v>9.328111077469886E-4</v>
      </c>
      <c r="P24" s="54">
        <v>122.63913866433336</v>
      </c>
      <c r="Q24" s="48">
        <v>122.86976176888258</v>
      </c>
      <c r="R24" s="48">
        <v>123.85018399796354</v>
      </c>
      <c r="S24" s="54">
        <v>124.68288588810597</v>
      </c>
      <c r="T24" s="37">
        <v>1.8805016657891381E-3</v>
      </c>
      <c r="U24" s="37">
        <v>7.9793613576392142E-3</v>
      </c>
      <c r="V24" s="37">
        <v>6.723461066122623E-3</v>
      </c>
      <c r="W24" s="54">
        <v>1416.9724684921948</v>
      </c>
      <c r="X24" s="48">
        <v>1427.0829384696151</v>
      </c>
      <c r="Y24" s="48">
        <v>1451.1425067224134</v>
      </c>
      <c r="Z24" s="54">
        <v>1475.9393790661534</v>
      </c>
      <c r="AA24" s="37">
        <v>7.1352621185215162E-3</v>
      </c>
      <c r="AB24" s="37">
        <v>1.6859264170447891E-2</v>
      </c>
      <c r="AC24" s="37">
        <v>1.7087827162989552E-2</v>
      </c>
      <c r="AD24" s="54">
        <v>283.36198737029321</v>
      </c>
      <c r="AE24" s="48">
        <v>286.08225405953254</v>
      </c>
      <c r="AF24" s="48">
        <v>290.19299221589614</v>
      </c>
      <c r="AG24" s="54">
        <v>294.16675521533693</v>
      </c>
      <c r="AH24" s="37">
        <v>9.5999703929395951E-3</v>
      </c>
      <c r="AI24" s="37">
        <v>1.4369077767082216E-2</v>
      </c>
      <c r="AJ24" s="37">
        <v>1.3693518127703154E-2</v>
      </c>
      <c r="AK24" s="168" t="s">
        <v>116</v>
      </c>
      <c r="AL24" s="148" t="s">
        <v>116</v>
      </c>
      <c r="AM24" s="148" t="s">
        <v>116</v>
      </c>
      <c r="AN24" s="168" t="s">
        <v>116</v>
      </c>
      <c r="AO24" s="37">
        <v>0</v>
      </c>
      <c r="AP24" s="37">
        <v>0</v>
      </c>
      <c r="AQ24" s="37">
        <v>0</v>
      </c>
      <c r="AR24" s="90">
        <v>660.15170306049322</v>
      </c>
      <c r="AS24" s="91">
        <v>663.08137070217265</v>
      </c>
      <c r="AT24" s="91">
        <v>672.30229333369073</v>
      </c>
      <c r="AU24" s="90">
        <v>682.15108806873445</v>
      </c>
      <c r="AV24" s="37">
        <v>4.4378703078358471E-3</v>
      </c>
      <c r="AW24" s="37">
        <v>1.3906170553025107E-2</v>
      </c>
      <c r="AX24" s="37">
        <v>1.4649354661884771E-2</v>
      </c>
      <c r="AY24" s="54">
        <v>365.69279861388725</v>
      </c>
      <c r="AZ24" s="48">
        <v>367.14263524960847</v>
      </c>
      <c r="BA24" s="48">
        <v>371.15256665812814</v>
      </c>
      <c r="BB24" s="54">
        <v>375.38295751278582</v>
      </c>
      <c r="BC24" s="37">
        <v>3.9646299878385643E-3</v>
      </c>
      <c r="BD24" s="37">
        <v>1.0921998764304339E-2</v>
      </c>
      <c r="BE24" s="37">
        <v>1.1397983564409336E-2</v>
      </c>
      <c r="BF24" s="168" t="s">
        <v>116</v>
      </c>
      <c r="BG24" s="148" t="s">
        <v>116</v>
      </c>
      <c r="BH24" s="148" t="s">
        <v>116</v>
      </c>
      <c r="BI24" s="168" t="s">
        <v>116</v>
      </c>
      <c r="BJ24" s="37">
        <v>0</v>
      </c>
      <c r="BK24" s="37">
        <v>0</v>
      </c>
      <c r="BL24" s="37">
        <v>0</v>
      </c>
    </row>
    <row r="25" spans="1:64" ht="25.5" customHeight="1" thickBot="1">
      <c r="A25" s="24" t="s">
        <v>55</v>
      </c>
      <c r="B25" s="56">
        <v>121.04114669660967</v>
      </c>
      <c r="C25" s="48">
        <v>124.07573048256933</v>
      </c>
      <c r="D25" s="49">
        <v>127.43568286196137</v>
      </c>
      <c r="E25" s="56">
        <v>131.04683136515013</v>
      </c>
      <c r="F25" s="37">
        <v>2.5070679424128852E-2</v>
      </c>
      <c r="G25" s="37">
        <v>2.7079851686741117E-2</v>
      </c>
      <c r="H25" s="37">
        <v>2.83370279194122E-2</v>
      </c>
      <c r="I25" s="56">
        <v>22.406766643854525</v>
      </c>
      <c r="J25" s="48">
        <v>22.542141132695612</v>
      </c>
      <c r="K25" s="49">
        <v>22.706123358082571</v>
      </c>
      <c r="L25" s="56">
        <v>22.888346036550573</v>
      </c>
      <c r="M25" s="37">
        <v>6.0416788817772718E-3</v>
      </c>
      <c r="N25" s="37">
        <v>7.2744742578652486E-3</v>
      </c>
      <c r="O25" s="37">
        <v>8.0252659423316504E-3</v>
      </c>
      <c r="P25" s="56">
        <v>77.92596303141444</v>
      </c>
      <c r="Q25" s="48">
        <v>79.051958942883886</v>
      </c>
      <c r="R25" s="49">
        <v>80.365417392230626</v>
      </c>
      <c r="S25" s="56">
        <v>81.786135167813626</v>
      </c>
      <c r="T25" s="37">
        <v>1.4449560424624081E-2</v>
      </c>
      <c r="U25" s="37">
        <v>1.6615128415675716E-2</v>
      </c>
      <c r="V25" s="37">
        <v>1.7678223067629447E-2</v>
      </c>
      <c r="W25" s="56">
        <v>53.601326117658672</v>
      </c>
      <c r="X25" s="48">
        <v>54.242950402733086</v>
      </c>
      <c r="Y25" s="49">
        <v>54.988653133432791</v>
      </c>
      <c r="Z25" s="56">
        <v>55.794879315055582</v>
      </c>
      <c r="AA25" s="37">
        <v>1.1970306176119667E-2</v>
      </c>
      <c r="AB25" s="37">
        <v>1.3747458889369924E-2</v>
      </c>
      <c r="AC25" s="37">
        <v>1.4661682650535938E-2</v>
      </c>
      <c r="AD25" s="56">
        <v>68.180688941960952</v>
      </c>
      <c r="AE25" s="48">
        <v>70.036652984667725</v>
      </c>
      <c r="AF25" s="49">
        <v>72.100394349236566</v>
      </c>
      <c r="AG25" s="56">
        <v>74.312585976582071</v>
      </c>
      <c r="AH25" s="37">
        <v>2.7221256803178818E-2</v>
      </c>
      <c r="AI25" s="37">
        <v>2.9466590372624332E-2</v>
      </c>
      <c r="AJ25" s="37">
        <v>3.0682101634981251E-2</v>
      </c>
      <c r="AK25" s="169" t="s">
        <v>116</v>
      </c>
      <c r="AL25" s="150" t="s">
        <v>116</v>
      </c>
      <c r="AM25" s="150" t="s">
        <v>116</v>
      </c>
      <c r="AN25" s="169" t="s">
        <v>116</v>
      </c>
      <c r="AO25" s="37">
        <v>0</v>
      </c>
      <c r="AP25" s="37">
        <v>0</v>
      </c>
      <c r="AQ25" s="37">
        <v>0</v>
      </c>
      <c r="AR25" s="92">
        <v>8.8151207825545175</v>
      </c>
      <c r="AS25" s="91">
        <v>8.8591963864672927</v>
      </c>
      <c r="AT25" s="93">
        <v>8.925086659591642</v>
      </c>
      <c r="AU25" s="92">
        <v>9.002093422926432</v>
      </c>
      <c r="AV25" s="37">
        <v>5.0000000000002976E-3</v>
      </c>
      <c r="AW25" s="37">
        <v>7.437499999999873E-3</v>
      </c>
      <c r="AX25" s="37">
        <v>8.6281250000000906E-3</v>
      </c>
      <c r="AY25" s="56">
        <v>10.47561417382526</v>
      </c>
      <c r="AZ25" s="48">
        <v>10.485586777107063</v>
      </c>
      <c r="BA25" s="49">
        <v>10.52232377823429</v>
      </c>
      <c r="BB25" s="56">
        <v>10.573124932161267</v>
      </c>
      <c r="BC25" s="37">
        <v>9.5198268247798827E-4</v>
      </c>
      <c r="BD25" s="37">
        <v>3.5035713220583722E-3</v>
      </c>
      <c r="BE25" s="37">
        <v>4.8279405764020738E-3</v>
      </c>
      <c r="BF25" s="169" t="s">
        <v>116</v>
      </c>
      <c r="BG25" s="150" t="s">
        <v>116</v>
      </c>
      <c r="BH25" s="150" t="s">
        <v>116</v>
      </c>
      <c r="BI25" s="169" t="s">
        <v>116</v>
      </c>
      <c r="BJ25" s="37">
        <v>0</v>
      </c>
      <c r="BK25" s="37">
        <v>0</v>
      </c>
      <c r="BL25" s="37">
        <v>0</v>
      </c>
    </row>
    <row r="26" spans="1:64" ht="25.5" customHeight="1" thickBot="1">
      <c r="A26" s="25" t="s">
        <v>4</v>
      </c>
      <c r="B26" s="57">
        <v>799.51160024465401</v>
      </c>
      <c r="C26" s="50">
        <v>802.37877113111199</v>
      </c>
      <c r="D26" s="50">
        <v>807.87828545390937</v>
      </c>
      <c r="E26" s="57">
        <v>813.35370637153073</v>
      </c>
      <c r="F26" s="38">
        <v>3.5861529533537943E-3</v>
      </c>
      <c r="G26" s="38">
        <v>6.8540127439372872E-3</v>
      </c>
      <c r="H26" s="39">
        <v>6.7775319824879042E-3</v>
      </c>
      <c r="I26" s="57">
        <v>120.90091832964248</v>
      </c>
      <c r="J26" s="50">
        <v>120.94205667621591</v>
      </c>
      <c r="K26" s="50">
        <v>121.23560074043087</v>
      </c>
      <c r="L26" s="57">
        <v>121.50973280984164</v>
      </c>
      <c r="M26" s="38">
        <v>3.4026496358999849E-4</v>
      </c>
      <c r="N26" s="38">
        <v>2.4271462903994361E-3</v>
      </c>
      <c r="O26" s="39">
        <v>2.2611515737666335E-3</v>
      </c>
      <c r="P26" s="57">
        <v>200.56510169574779</v>
      </c>
      <c r="Q26" s="50">
        <v>201.92172071176645</v>
      </c>
      <c r="R26" s="50">
        <v>204.21560139019417</v>
      </c>
      <c r="S26" s="57">
        <v>206.4690210559196</v>
      </c>
      <c r="T26" s="38">
        <v>6.7639833876814038E-3</v>
      </c>
      <c r="U26" s="38">
        <v>1.1360247279697642E-2</v>
      </c>
      <c r="V26" s="39">
        <v>1.103451279131132E-2</v>
      </c>
      <c r="W26" s="57">
        <v>1470.5737946098536</v>
      </c>
      <c r="X26" s="50">
        <v>1481.3258888723483</v>
      </c>
      <c r="Y26" s="50">
        <v>1506.1311598558461</v>
      </c>
      <c r="Z26" s="57">
        <v>1531.734258381209</v>
      </c>
      <c r="AA26" s="38">
        <v>7.3114958949389002E-3</v>
      </c>
      <c r="AB26" s="38">
        <v>1.674531659092297E-2</v>
      </c>
      <c r="AC26" s="39">
        <v>1.6999248941780971E-2</v>
      </c>
      <c r="AD26" s="57">
        <v>351.54267631225406</v>
      </c>
      <c r="AE26" s="50">
        <v>356.11890704420028</v>
      </c>
      <c r="AF26" s="50">
        <v>362.29338656513272</v>
      </c>
      <c r="AG26" s="57">
        <v>368.47934119191899</v>
      </c>
      <c r="AH26" s="38">
        <v>1.3017568108520164E-2</v>
      </c>
      <c r="AI26" s="38">
        <v>1.7338252473537107E-2</v>
      </c>
      <c r="AJ26" s="39">
        <v>1.7074434301533034E-2</v>
      </c>
      <c r="AK26" s="170" t="s">
        <v>116</v>
      </c>
      <c r="AL26" s="152" t="s">
        <v>116</v>
      </c>
      <c r="AM26" s="152" t="s">
        <v>116</v>
      </c>
      <c r="AN26" s="170" t="s">
        <v>116</v>
      </c>
      <c r="AO26" s="38">
        <v>0</v>
      </c>
      <c r="AP26" s="38">
        <v>0</v>
      </c>
      <c r="AQ26" s="39">
        <v>0</v>
      </c>
      <c r="AR26" s="94">
        <v>668.96682384304779</v>
      </c>
      <c r="AS26" s="95">
        <v>671.94056708863991</v>
      </c>
      <c r="AT26" s="95">
        <v>681.2273799932824</v>
      </c>
      <c r="AU26" s="94">
        <v>691.15318149166092</v>
      </c>
      <c r="AV26" s="38">
        <v>4.4452776125857834E-3</v>
      </c>
      <c r="AW26" s="38">
        <v>1.3820884404821782E-2</v>
      </c>
      <c r="AX26" s="39">
        <v>1.4570467643969914E-2</v>
      </c>
      <c r="AY26" s="57">
        <v>376.16841278771255</v>
      </c>
      <c r="AZ26" s="50">
        <v>377.62822202671555</v>
      </c>
      <c r="BA26" s="50">
        <v>381.67489043636243</v>
      </c>
      <c r="BB26" s="57">
        <v>385.95608244494707</v>
      </c>
      <c r="BC26" s="38">
        <v>3.8807331752940782E-3</v>
      </c>
      <c r="BD26" s="38">
        <v>1.0716011605087608E-2</v>
      </c>
      <c r="BE26" s="39">
        <v>1.1216855276201233E-2</v>
      </c>
      <c r="BF26" s="170" t="s">
        <v>116</v>
      </c>
      <c r="BG26" s="152" t="s">
        <v>116</v>
      </c>
      <c r="BH26" s="152" t="s">
        <v>116</v>
      </c>
      <c r="BI26" s="170" t="s">
        <v>116</v>
      </c>
      <c r="BJ26" s="38">
        <v>0</v>
      </c>
      <c r="BK26" s="38">
        <v>0</v>
      </c>
      <c r="BL26" s="39">
        <v>0</v>
      </c>
    </row>
  </sheetData>
  <mergeCells count="51">
    <mergeCell ref="BC7:BE7"/>
    <mergeCell ref="BF7:BI7"/>
    <mergeCell ref="BJ7:BL7"/>
    <mergeCell ref="AY7:BB7"/>
    <mergeCell ref="AH7:AJ7"/>
    <mergeCell ref="AK7:AN7"/>
    <mergeCell ref="AO7:AQ7"/>
    <mergeCell ref="AR7:AU7"/>
    <mergeCell ref="AV7:AX7"/>
    <mergeCell ref="BJ6:BL6"/>
    <mergeCell ref="B7:E7"/>
    <mergeCell ref="F7:H7"/>
    <mergeCell ref="I7:L7"/>
    <mergeCell ref="M7:O7"/>
    <mergeCell ref="P7:S7"/>
    <mergeCell ref="T7:V7"/>
    <mergeCell ref="W7:Z7"/>
    <mergeCell ref="AA7:AC7"/>
    <mergeCell ref="AD7:AG7"/>
    <mergeCell ref="AO6:AQ6"/>
    <mergeCell ref="AR6:AU6"/>
    <mergeCell ref="AV6:AX6"/>
    <mergeCell ref="AY6:BB6"/>
    <mergeCell ref="BC6:BE6"/>
    <mergeCell ref="BF6:BI6"/>
    <mergeCell ref="AK6:AN6"/>
    <mergeCell ref="AD4:AJ4"/>
    <mergeCell ref="AK4:AQ4"/>
    <mergeCell ref="T6:V6"/>
    <mergeCell ref="W6:Z6"/>
    <mergeCell ref="AA6:AC6"/>
    <mergeCell ref="AD6:AG6"/>
    <mergeCell ref="AH6:AJ6"/>
    <mergeCell ref="B6:E6"/>
    <mergeCell ref="F6:H6"/>
    <mergeCell ref="I6:L6"/>
    <mergeCell ref="M6:O6"/>
    <mergeCell ref="P6:S6"/>
    <mergeCell ref="A3:A4"/>
    <mergeCell ref="A1:BL1"/>
    <mergeCell ref="A2:BL2"/>
    <mergeCell ref="AR3:BL3"/>
    <mergeCell ref="B4:H4"/>
    <mergeCell ref="I4:O4"/>
    <mergeCell ref="P4:V4"/>
    <mergeCell ref="W4:AC4"/>
    <mergeCell ref="BF4:BL4"/>
    <mergeCell ref="AR4:AX4"/>
    <mergeCell ref="AY4:BE4"/>
    <mergeCell ref="B3:AC3"/>
    <mergeCell ref="AD3:AQ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1"/>
  </sheetPr>
  <dimension ref="A1:AK25"/>
  <sheetViews>
    <sheetView zoomScaleNormal="100" workbookViewId="0">
      <selection sqref="A1:AK1"/>
    </sheetView>
  </sheetViews>
  <sheetFormatPr defaultColWidth="12.5703125" defaultRowHeight="12.75"/>
  <cols>
    <col min="1" max="1" width="19.85546875" style="81" customWidth="1"/>
    <col min="2" max="25" width="10.28515625" style="81" customWidth="1"/>
    <col min="26" max="16384" width="12.5703125" style="81"/>
  </cols>
  <sheetData>
    <row r="1" spans="1:37" ht="18">
      <c r="A1" s="176" t="s">
        <v>88</v>
      </c>
      <c r="B1" s="177"/>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8"/>
    </row>
    <row r="2" spans="1:37" ht="18">
      <c r="A2" s="179" t="s">
        <v>89</v>
      </c>
      <c r="B2" s="180"/>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1"/>
    </row>
    <row r="3" spans="1:37" ht="22.15" customHeight="1">
      <c r="A3" s="185" t="s">
        <v>66</v>
      </c>
      <c r="B3" s="194" t="s">
        <v>13</v>
      </c>
      <c r="C3" s="195"/>
      <c r="D3" s="195"/>
      <c r="E3" s="195"/>
      <c r="F3" s="195"/>
      <c r="G3" s="195"/>
      <c r="H3" s="195"/>
      <c r="I3" s="195"/>
      <c r="J3" s="195"/>
      <c r="K3" s="195"/>
      <c r="L3" s="195"/>
      <c r="M3" s="195"/>
      <c r="N3" s="195"/>
      <c r="O3" s="195"/>
      <c r="P3" s="195"/>
      <c r="Q3" s="196"/>
      <c r="R3" s="194" t="s">
        <v>48</v>
      </c>
      <c r="S3" s="195"/>
      <c r="T3" s="195"/>
      <c r="U3" s="195"/>
      <c r="V3" s="195"/>
      <c r="W3" s="195"/>
      <c r="X3" s="195"/>
      <c r="Y3" s="196"/>
      <c r="Z3" s="182" t="s">
        <v>67</v>
      </c>
      <c r="AA3" s="182"/>
      <c r="AB3" s="182"/>
      <c r="AC3" s="182"/>
      <c r="AD3" s="182"/>
      <c r="AE3" s="182"/>
      <c r="AF3" s="182"/>
      <c r="AG3" s="182"/>
      <c r="AH3" s="182"/>
      <c r="AI3" s="182"/>
      <c r="AJ3" s="182"/>
      <c r="AK3" s="182"/>
    </row>
    <row r="4" spans="1:37" ht="36.75" customHeight="1">
      <c r="A4" s="186"/>
      <c r="B4" s="184" t="s">
        <v>98</v>
      </c>
      <c r="C4" s="184"/>
      <c r="D4" s="184"/>
      <c r="E4" s="184"/>
      <c r="F4" s="184" t="s">
        <v>138</v>
      </c>
      <c r="G4" s="184"/>
      <c r="H4" s="184"/>
      <c r="I4" s="184"/>
      <c r="J4" s="188" t="s">
        <v>139</v>
      </c>
      <c r="K4" s="193"/>
      <c r="L4" s="193"/>
      <c r="M4" s="189"/>
      <c r="N4" s="184" t="s">
        <v>140</v>
      </c>
      <c r="O4" s="184"/>
      <c r="P4" s="184"/>
      <c r="Q4" s="184"/>
      <c r="R4" s="184" t="s">
        <v>102</v>
      </c>
      <c r="S4" s="184"/>
      <c r="T4" s="184"/>
      <c r="U4" s="184"/>
      <c r="V4" s="184" t="s">
        <v>103</v>
      </c>
      <c r="W4" s="184"/>
      <c r="X4" s="184"/>
      <c r="Y4" s="184"/>
      <c r="Z4" s="184" t="s">
        <v>131</v>
      </c>
      <c r="AA4" s="184"/>
      <c r="AB4" s="184"/>
      <c r="AC4" s="184"/>
      <c r="AD4" s="184" t="s">
        <v>141</v>
      </c>
      <c r="AE4" s="184"/>
      <c r="AF4" s="184"/>
      <c r="AG4" s="184"/>
      <c r="AH4" s="184" t="s">
        <v>106</v>
      </c>
      <c r="AI4" s="184"/>
      <c r="AJ4" s="184"/>
      <c r="AK4" s="184"/>
    </row>
    <row r="5" spans="1:37" ht="33.75" customHeight="1">
      <c r="A5" s="117" t="s">
        <v>137</v>
      </c>
      <c r="B5" s="197">
        <v>168349</v>
      </c>
      <c r="C5" s="198"/>
      <c r="D5" s="197">
        <v>252493</v>
      </c>
      <c r="E5" s="198"/>
      <c r="F5" s="197">
        <v>287897</v>
      </c>
      <c r="G5" s="198"/>
      <c r="H5" s="197">
        <v>431794</v>
      </c>
      <c r="I5" s="198"/>
      <c r="J5" s="197">
        <v>1686</v>
      </c>
      <c r="K5" s="198"/>
      <c r="L5" s="197">
        <v>2385</v>
      </c>
      <c r="M5" s="198"/>
      <c r="N5" s="197">
        <v>40233</v>
      </c>
      <c r="O5" s="198"/>
      <c r="P5" s="197">
        <v>56927</v>
      </c>
      <c r="Q5" s="198"/>
      <c r="R5" s="197">
        <v>2020162</v>
      </c>
      <c r="S5" s="198"/>
      <c r="T5" s="197">
        <v>2816586</v>
      </c>
      <c r="U5" s="198"/>
      <c r="V5" s="197" t="s">
        <v>116</v>
      </c>
      <c r="W5" s="198"/>
      <c r="X5" s="197" t="s">
        <v>116</v>
      </c>
      <c r="Y5" s="198"/>
      <c r="Z5" s="197">
        <v>59135</v>
      </c>
      <c r="AA5" s="198"/>
      <c r="AB5" s="197">
        <v>88691</v>
      </c>
      <c r="AC5" s="198"/>
      <c r="AD5" s="197">
        <v>373633</v>
      </c>
      <c r="AE5" s="198"/>
      <c r="AF5" s="197">
        <v>560382</v>
      </c>
      <c r="AG5" s="198"/>
      <c r="AH5" s="197" t="s">
        <v>116</v>
      </c>
      <c r="AI5" s="198"/>
      <c r="AJ5" s="197" t="s">
        <v>116</v>
      </c>
      <c r="AK5" s="198"/>
    </row>
    <row r="6" spans="1:37" ht="15.75" customHeight="1">
      <c r="A6" s="27"/>
      <c r="B6" s="184" t="s">
        <v>5</v>
      </c>
      <c r="C6" s="184"/>
      <c r="D6" s="184" t="s">
        <v>68</v>
      </c>
      <c r="E6" s="184"/>
      <c r="F6" s="184" t="s">
        <v>5</v>
      </c>
      <c r="G6" s="184"/>
      <c r="H6" s="184" t="s">
        <v>68</v>
      </c>
      <c r="I6" s="184"/>
      <c r="J6" s="188" t="s">
        <v>5</v>
      </c>
      <c r="K6" s="189"/>
      <c r="L6" s="184" t="s">
        <v>68</v>
      </c>
      <c r="M6" s="184"/>
      <c r="N6" s="184" t="s">
        <v>5</v>
      </c>
      <c r="O6" s="184"/>
      <c r="P6" s="184" t="s">
        <v>68</v>
      </c>
      <c r="Q6" s="184"/>
      <c r="R6" s="184" t="s">
        <v>5</v>
      </c>
      <c r="S6" s="184"/>
      <c r="T6" s="184" t="s">
        <v>68</v>
      </c>
      <c r="U6" s="184"/>
      <c r="V6" s="184" t="s">
        <v>5</v>
      </c>
      <c r="W6" s="184"/>
      <c r="X6" s="184" t="s">
        <v>68</v>
      </c>
      <c r="Y6" s="184"/>
      <c r="Z6" s="184" t="s">
        <v>5</v>
      </c>
      <c r="AA6" s="184"/>
      <c r="AB6" s="184" t="s">
        <v>68</v>
      </c>
      <c r="AC6" s="184"/>
      <c r="AD6" s="184" t="s">
        <v>5</v>
      </c>
      <c r="AE6" s="184"/>
      <c r="AF6" s="184" t="s">
        <v>68</v>
      </c>
      <c r="AG6" s="184"/>
      <c r="AH6" s="184" t="s">
        <v>5</v>
      </c>
      <c r="AI6" s="184"/>
      <c r="AJ6" s="184" t="s">
        <v>68</v>
      </c>
      <c r="AK6" s="184"/>
    </row>
    <row r="7" spans="1:37" ht="31.5" customHeight="1">
      <c r="A7" s="27"/>
      <c r="B7" s="27" t="s">
        <v>69</v>
      </c>
      <c r="C7" s="27" t="s">
        <v>70</v>
      </c>
      <c r="D7" s="27" t="s">
        <v>69</v>
      </c>
      <c r="E7" s="27" t="s">
        <v>70</v>
      </c>
      <c r="F7" s="27" t="s">
        <v>69</v>
      </c>
      <c r="G7" s="27" t="s">
        <v>70</v>
      </c>
      <c r="H7" s="27" t="s">
        <v>69</v>
      </c>
      <c r="I7" s="27" t="s">
        <v>70</v>
      </c>
      <c r="J7" s="27" t="s">
        <v>69</v>
      </c>
      <c r="K7" s="27" t="s">
        <v>70</v>
      </c>
      <c r="L7" s="27" t="s">
        <v>69</v>
      </c>
      <c r="M7" s="27" t="s">
        <v>70</v>
      </c>
      <c r="N7" s="27" t="s">
        <v>69</v>
      </c>
      <c r="O7" s="27" t="s">
        <v>70</v>
      </c>
      <c r="P7" s="27" t="s">
        <v>69</v>
      </c>
      <c r="Q7" s="27" t="s">
        <v>70</v>
      </c>
      <c r="R7" s="27" t="s">
        <v>69</v>
      </c>
      <c r="S7" s="27" t="s">
        <v>70</v>
      </c>
      <c r="T7" s="27" t="s">
        <v>69</v>
      </c>
      <c r="U7" s="27" t="s">
        <v>70</v>
      </c>
      <c r="V7" s="27" t="s">
        <v>69</v>
      </c>
      <c r="W7" s="27" t="s">
        <v>70</v>
      </c>
      <c r="X7" s="27" t="s">
        <v>69</v>
      </c>
      <c r="Y7" s="27" t="s">
        <v>70</v>
      </c>
      <c r="Z7" s="27" t="s">
        <v>69</v>
      </c>
      <c r="AA7" s="27" t="s">
        <v>70</v>
      </c>
      <c r="AB7" s="27" t="s">
        <v>69</v>
      </c>
      <c r="AC7" s="27" t="s">
        <v>70</v>
      </c>
      <c r="AD7" s="27" t="s">
        <v>69</v>
      </c>
      <c r="AE7" s="27" t="s">
        <v>70</v>
      </c>
      <c r="AF7" s="27" t="s">
        <v>69</v>
      </c>
      <c r="AG7" s="27" t="s">
        <v>70</v>
      </c>
      <c r="AH7" s="27" t="s">
        <v>69</v>
      </c>
      <c r="AI7" s="27" t="s">
        <v>70</v>
      </c>
      <c r="AJ7" s="27" t="s">
        <v>69</v>
      </c>
      <c r="AK7" s="27" t="s">
        <v>70</v>
      </c>
    </row>
    <row r="8" spans="1:37" ht="25.5" customHeight="1">
      <c r="A8" s="27" t="s">
        <v>9</v>
      </c>
      <c r="B8" s="96">
        <v>1003.5281121447001</v>
      </c>
      <c r="C8" s="59">
        <v>1041.6303960515036</v>
      </c>
      <c r="D8" s="99">
        <v>978.30622718632526</v>
      </c>
      <c r="E8" s="60">
        <v>1098.437976724392</v>
      </c>
      <c r="F8" s="96">
        <v>119.32130069454068</v>
      </c>
      <c r="G8" s="59">
        <v>1427.5191963455711</v>
      </c>
      <c r="H8" s="99">
        <v>111.76102838838597</v>
      </c>
      <c r="I8" s="60">
        <v>1515.4443937054475</v>
      </c>
      <c r="J8" s="96">
        <v>379.36162136539463</v>
      </c>
      <c r="K8" s="59">
        <v>817.15177330192068</v>
      </c>
      <c r="L8" s="99">
        <v>383.10641588201531</v>
      </c>
      <c r="M8" s="60">
        <v>798.03345837453026</v>
      </c>
      <c r="N8" s="96">
        <v>2212.5300048815379</v>
      </c>
      <c r="O8" s="59">
        <v>458.6492377448094</v>
      </c>
      <c r="P8" s="99">
        <v>2283.5051239929739</v>
      </c>
      <c r="Q8" s="60">
        <v>472.82735142227074</v>
      </c>
      <c r="R8" s="96">
        <v>289.36731332172792</v>
      </c>
      <c r="S8" s="59">
        <v>3242.9311647610589</v>
      </c>
      <c r="T8" s="99">
        <v>279.97829418471332</v>
      </c>
      <c r="U8" s="60">
        <v>3495.6073628198292</v>
      </c>
      <c r="V8" s="96" t="s">
        <v>116</v>
      </c>
      <c r="W8" s="59" t="s">
        <v>116</v>
      </c>
      <c r="X8" s="99" t="s">
        <v>116</v>
      </c>
      <c r="Y8" s="64" t="s">
        <v>116</v>
      </c>
      <c r="Z8" s="96">
        <v>4965.3472354113173</v>
      </c>
      <c r="AA8" s="59">
        <v>760.04305339769599</v>
      </c>
      <c r="AB8" s="99">
        <v>4973.2347127409685</v>
      </c>
      <c r="AC8" s="60">
        <v>761.64905744705004</v>
      </c>
      <c r="AD8" s="96">
        <v>1929.7213550490578</v>
      </c>
      <c r="AE8" s="59">
        <v>979.81062940962715</v>
      </c>
      <c r="AF8" s="99">
        <v>1877.196722593877</v>
      </c>
      <c r="AG8" s="60">
        <v>996.65834703034966</v>
      </c>
      <c r="AH8" s="96" t="s">
        <v>116</v>
      </c>
      <c r="AI8" s="59" t="s">
        <v>116</v>
      </c>
      <c r="AJ8" s="99" t="s">
        <v>116</v>
      </c>
      <c r="AK8" s="64" t="s">
        <v>116</v>
      </c>
    </row>
    <row r="9" spans="1:37" ht="25.5" customHeight="1">
      <c r="A9" s="27" t="s">
        <v>50</v>
      </c>
      <c r="B9" s="96">
        <v>141416.01885861054</v>
      </c>
      <c r="C9" s="59">
        <v>10.692340711266535</v>
      </c>
      <c r="D9" s="99">
        <v>137233.84989584697</v>
      </c>
      <c r="E9" s="60">
        <v>11.264267575587722</v>
      </c>
      <c r="F9" s="96">
        <v>43572.06782690758</v>
      </c>
      <c r="G9" s="59">
        <v>10.75047194224824</v>
      </c>
      <c r="H9" s="99">
        <v>41007.806179100407</v>
      </c>
      <c r="I9" s="60">
        <v>11.322925077885394</v>
      </c>
      <c r="J9" s="96">
        <v>73798.977077920834</v>
      </c>
      <c r="K9" s="59">
        <v>10.468327807058987</v>
      </c>
      <c r="L9" s="99">
        <v>70830.321667040014</v>
      </c>
      <c r="M9" s="60">
        <v>10.986669602182479</v>
      </c>
      <c r="N9" s="96">
        <v>144423.79135020866</v>
      </c>
      <c r="O9" s="59">
        <v>10.19309896944578</v>
      </c>
      <c r="P9" s="99">
        <v>142692.26594308339</v>
      </c>
      <c r="Q9" s="60">
        <v>10.702124403347897</v>
      </c>
      <c r="R9" s="96">
        <v>7980.991383090236</v>
      </c>
      <c r="S9" s="59">
        <v>208.21481866270693</v>
      </c>
      <c r="T9" s="99">
        <v>8311.5132925638572</v>
      </c>
      <c r="U9" s="60">
        <v>207.60602410261694</v>
      </c>
      <c r="V9" s="96" t="s">
        <v>116</v>
      </c>
      <c r="W9" s="59" t="s">
        <v>116</v>
      </c>
      <c r="X9" s="99" t="s">
        <v>116</v>
      </c>
      <c r="Y9" s="64" t="s">
        <v>116</v>
      </c>
      <c r="Z9" s="96">
        <v>73719.665752408328</v>
      </c>
      <c r="AA9" s="59">
        <v>22.56823342707478</v>
      </c>
      <c r="AB9" s="99">
        <v>77229.105926109871</v>
      </c>
      <c r="AC9" s="60">
        <v>22.307545462538553</v>
      </c>
      <c r="AD9" s="96">
        <v>50508.306376433342</v>
      </c>
      <c r="AE9" s="59">
        <v>18.06577394725015</v>
      </c>
      <c r="AF9" s="99">
        <v>50820.246674322079</v>
      </c>
      <c r="AG9" s="60">
        <v>18.152344309477481</v>
      </c>
      <c r="AH9" s="96" t="s">
        <v>116</v>
      </c>
      <c r="AI9" s="59" t="s">
        <v>116</v>
      </c>
      <c r="AJ9" s="99" t="s">
        <v>116</v>
      </c>
      <c r="AK9" s="64" t="s">
        <v>116</v>
      </c>
    </row>
    <row r="10" spans="1:37" ht="25.5" customHeight="1">
      <c r="A10" s="27" t="s">
        <v>51</v>
      </c>
      <c r="B10" s="96">
        <v>3030.7911572467788</v>
      </c>
      <c r="C10" s="59">
        <v>37.452598400800021</v>
      </c>
      <c r="D10" s="99">
        <v>2958.8018424414313</v>
      </c>
      <c r="E10" s="60">
        <v>35.744097727643677</v>
      </c>
      <c r="F10" s="96">
        <v>705.72838159045716</v>
      </c>
      <c r="G10" s="59">
        <v>46.756456326030836</v>
      </c>
      <c r="H10" s="99">
        <v>662.35042388350587</v>
      </c>
      <c r="I10" s="60">
        <v>44.42917234195928</v>
      </c>
      <c r="J10" s="96">
        <v>1554.9556937100438</v>
      </c>
      <c r="K10" s="59">
        <v>32.847448026395178</v>
      </c>
      <c r="L10" s="99">
        <v>1613.4294179574827</v>
      </c>
      <c r="M10" s="60">
        <v>32.061741787124774</v>
      </c>
      <c r="N10" s="96">
        <v>1286.7796010211971</v>
      </c>
      <c r="O10" s="59">
        <v>31.3573170825677</v>
      </c>
      <c r="P10" s="99">
        <v>1335.671820620943</v>
      </c>
      <c r="Q10" s="60">
        <v>30.664058127356153</v>
      </c>
      <c r="R10" s="96">
        <v>222.30778770345296</v>
      </c>
      <c r="S10" s="59">
        <v>253.15903829785768</v>
      </c>
      <c r="T10" s="99">
        <v>213.88654149073284</v>
      </c>
      <c r="U10" s="60">
        <v>269.09119544638833</v>
      </c>
      <c r="V10" s="96" t="s">
        <v>116</v>
      </c>
      <c r="W10" s="59" t="s">
        <v>116</v>
      </c>
      <c r="X10" s="99" t="s">
        <v>116</v>
      </c>
      <c r="Y10" s="64" t="s">
        <v>116</v>
      </c>
      <c r="Z10" s="96">
        <v>5436.1924693026613</v>
      </c>
      <c r="AA10" s="59">
        <v>51.640382043015805</v>
      </c>
      <c r="AB10" s="99">
        <v>5649.5989169663153</v>
      </c>
      <c r="AC10" s="60">
        <v>50.945846158156058</v>
      </c>
      <c r="AD10" s="96">
        <v>2035.6101184866723</v>
      </c>
      <c r="AE10" s="59">
        <v>50.746184306488324</v>
      </c>
      <c r="AF10" s="99">
        <v>2134.8619111860457</v>
      </c>
      <c r="AG10" s="60">
        <v>50.020859990037195</v>
      </c>
      <c r="AH10" s="96" t="s">
        <v>116</v>
      </c>
      <c r="AI10" s="59" t="s">
        <v>116</v>
      </c>
      <c r="AJ10" s="99" t="s">
        <v>116</v>
      </c>
      <c r="AK10" s="64" t="s">
        <v>116</v>
      </c>
    </row>
    <row r="11" spans="1:37" ht="25.5" customHeight="1">
      <c r="A11" s="27" t="s">
        <v>10</v>
      </c>
      <c r="B11" s="96">
        <v>4084.4324783195902</v>
      </c>
      <c r="C11" s="59">
        <v>45.880417406836415</v>
      </c>
      <c r="D11" s="99">
        <v>4033.5302385585323</v>
      </c>
      <c r="E11" s="60">
        <v>46.802613796713828</v>
      </c>
      <c r="F11" s="96">
        <v>2533.3716543362489</v>
      </c>
      <c r="G11" s="59">
        <v>45.880417406836422</v>
      </c>
      <c r="H11" s="99">
        <v>2501.7995100940834</v>
      </c>
      <c r="I11" s="60">
        <v>46.802613796713835</v>
      </c>
      <c r="J11" s="96">
        <v>2560.9822427934578</v>
      </c>
      <c r="K11" s="59">
        <v>45.880417406836422</v>
      </c>
      <c r="L11" s="99">
        <v>2573.6591048952851</v>
      </c>
      <c r="M11" s="60">
        <v>46.802613796713835</v>
      </c>
      <c r="N11" s="96">
        <v>1600.5385461544151</v>
      </c>
      <c r="O11" s="59">
        <v>45.880417406836415</v>
      </c>
      <c r="P11" s="99">
        <v>1608.4612119578794</v>
      </c>
      <c r="Q11" s="60">
        <v>46.802613796713835</v>
      </c>
      <c r="R11" s="96">
        <v>2898.4944539983003</v>
      </c>
      <c r="S11" s="59">
        <v>66.408373096178934</v>
      </c>
      <c r="T11" s="99">
        <v>2881.3567501864027</v>
      </c>
      <c r="U11" s="60">
        <v>69.823832466724141</v>
      </c>
      <c r="V11" s="96" t="s">
        <v>116</v>
      </c>
      <c r="W11" s="59" t="s">
        <v>116</v>
      </c>
      <c r="X11" s="99" t="s">
        <v>116</v>
      </c>
      <c r="Y11" s="64" t="s">
        <v>116</v>
      </c>
      <c r="Z11" s="96">
        <v>2667.8489091095817</v>
      </c>
      <c r="AA11" s="59">
        <v>49.670429403854847</v>
      </c>
      <c r="AB11" s="99">
        <v>2681.0547612096739</v>
      </c>
      <c r="AC11" s="60">
        <v>49.173725109816289</v>
      </c>
      <c r="AD11" s="96">
        <v>4283.7496332215078</v>
      </c>
      <c r="AE11" s="59">
        <v>47.847797901793861</v>
      </c>
      <c r="AF11" s="99">
        <v>4725.5989200160184</v>
      </c>
      <c r="AG11" s="60">
        <v>47.352939874241649</v>
      </c>
      <c r="AH11" s="96" t="s">
        <v>116</v>
      </c>
      <c r="AI11" s="59" t="s">
        <v>116</v>
      </c>
      <c r="AJ11" s="99" t="s">
        <v>116</v>
      </c>
      <c r="AK11" s="64" t="s">
        <v>116</v>
      </c>
    </row>
    <row r="12" spans="1:37" ht="25.5" customHeight="1">
      <c r="A12" s="27" t="s">
        <v>11</v>
      </c>
      <c r="B12" s="96">
        <v>33131.394695116891</v>
      </c>
      <c r="C12" s="59">
        <v>13.784493518653267</v>
      </c>
      <c r="D12" s="99">
        <v>32676.730316948633</v>
      </c>
      <c r="E12" s="60">
        <v>13.912770385853714</v>
      </c>
      <c r="F12" s="96">
        <v>16051.29999197207</v>
      </c>
      <c r="G12" s="59">
        <v>13.269820060923918</v>
      </c>
      <c r="H12" s="99">
        <v>15814.306949521953</v>
      </c>
      <c r="I12" s="60">
        <v>13.406172568641843</v>
      </c>
      <c r="J12" s="96">
        <v>811.81449607835464</v>
      </c>
      <c r="K12" s="59">
        <v>25.827779850172814</v>
      </c>
      <c r="L12" s="99">
        <v>800.78916854626254</v>
      </c>
      <c r="M12" s="60">
        <v>24.937438653778571</v>
      </c>
      <c r="N12" s="96">
        <v>11527.140097088346</v>
      </c>
      <c r="O12" s="59">
        <v>13.048417250271861</v>
      </c>
      <c r="P12" s="99">
        <v>11612.222314482644</v>
      </c>
      <c r="Q12" s="60">
        <v>13.277343253869795</v>
      </c>
      <c r="R12" s="96">
        <v>3488.9447148812201</v>
      </c>
      <c r="S12" s="59">
        <v>77.494821574764742</v>
      </c>
      <c r="T12" s="99">
        <v>3675.4159391512439</v>
      </c>
      <c r="U12" s="60">
        <v>73.517207043504527</v>
      </c>
      <c r="V12" s="96" t="s">
        <v>116</v>
      </c>
      <c r="W12" s="59" t="s">
        <v>116</v>
      </c>
      <c r="X12" s="99" t="s">
        <v>116</v>
      </c>
      <c r="Y12" s="64" t="s">
        <v>116</v>
      </c>
      <c r="Z12" s="96">
        <v>9594.2759743658244</v>
      </c>
      <c r="AA12" s="59">
        <v>27.808403533269722</v>
      </c>
      <c r="AB12" s="99">
        <v>10468.532208047251</v>
      </c>
      <c r="AC12" s="60">
        <v>26.801507299158718</v>
      </c>
      <c r="AD12" s="96">
        <v>3838.8901133685345</v>
      </c>
      <c r="AE12" s="59">
        <v>45.440280896656844</v>
      </c>
      <c r="AF12" s="99">
        <v>3808.0803668839499</v>
      </c>
      <c r="AG12" s="60">
        <v>43.8706791237245</v>
      </c>
      <c r="AH12" s="96" t="s">
        <v>116</v>
      </c>
      <c r="AI12" s="59" t="s">
        <v>116</v>
      </c>
      <c r="AJ12" s="99" t="s">
        <v>116</v>
      </c>
      <c r="AK12" s="64" t="s">
        <v>116</v>
      </c>
    </row>
    <row r="13" spans="1:37" ht="25.5" customHeight="1">
      <c r="A13" s="27" t="s">
        <v>12</v>
      </c>
      <c r="B13" s="96">
        <v>2488.4619170032947</v>
      </c>
      <c r="C13" s="59">
        <v>25.4568465151312</v>
      </c>
      <c r="D13" s="99">
        <v>2414.5521096063799</v>
      </c>
      <c r="E13" s="60">
        <v>26.228214421386191</v>
      </c>
      <c r="F13" s="96">
        <v>274.99113349920009</v>
      </c>
      <c r="G13" s="59">
        <v>25.4568465151312</v>
      </c>
      <c r="H13" s="99">
        <v>266.82362184314036</v>
      </c>
      <c r="I13" s="60">
        <v>26.228214421386191</v>
      </c>
      <c r="J13" s="96">
        <v>2069.4265261273226</v>
      </c>
      <c r="K13" s="59">
        <v>25.4568465151312</v>
      </c>
      <c r="L13" s="99">
        <v>2206.7516009746055</v>
      </c>
      <c r="M13" s="60">
        <v>25.968529130085336</v>
      </c>
      <c r="N13" s="96">
        <v>950.9404487336335</v>
      </c>
      <c r="O13" s="59">
        <v>25.4568465151312</v>
      </c>
      <c r="P13" s="99">
        <v>955.64760395486508</v>
      </c>
      <c r="Q13" s="60">
        <v>25.968529130085336</v>
      </c>
      <c r="R13" s="96">
        <v>1068.1206908883296</v>
      </c>
      <c r="S13" s="59">
        <v>88.650847080504874</v>
      </c>
      <c r="T13" s="99">
        <v>1055.881731826144</v>
      </c>
      <c r="U13" s="60">
        <v>93.704835138472461</v>
      </c>
      <c r="V13" s="96" t="s">
        <v>116</v>
      </c>
      <c r="W13" s="59" t="s">
        <v>116</v>
      </c>
      <c r="X13" s="99" t="s">
        <v>116</v>
      </c>
      <c r="Y13" s="64" t="s">
        <v>116</v>
      </c>
      <c r="Z13" s="96">
        <v>3241.1785962000613</v>
      </c>
      <c r="AA13" s="59">
        <v>36.827533495260035</v>
      </c>
      <c r="AB13" s="99">
        <v>3456.2599666653009</v>
      </c>
      <c r="AC13" s="60">
        <v>36.459258160307435</v>
      </c>
      <c r="AD13" s="96">
        <v>2319.2144931893113</v>
      </c>
      <c r="AE13" s="59">
        <v>49.215708280692574</v>
      </c>
      <c r="AF13" s="99">
        <v>2489.6901702357968</v>
      </c>
      <c r="AG13" s="60">
        <v>48.866184753468275</v>
      </c>
      <c r="AH13" s="96" t="s">
        <v>116</v>
      </c>
      <c r="AI13" s="59" t="s">
        <v>116</v>
      </c>
      <c r="AJ13" s="99" t="s">
        <v>116</v>
      </c>
      <c r="AK13" s="64" t="s">
        <v>116</v>
      </c>
    </row>
    <row r="14" spans="1:37" ht="25.5" customHeight="1">
      <c r="A14" s="27" t="s">
        <v>0</v>
      </c>
      <c r="B14" s="96">
        <v>5558.6853632734765</v>
      </c>
      <c r="C14" s="59">
        <v>15.114230249667459</v>
      </c>
      <c r="D14" s="99">
        <v>5393.5868492988902</v>
      </c>
      <c r="E14" s="60">
        <v>15.572206540462632</v>
      </c>
      <c r="F14" s="96">
        <v>930.46637702392673</v>
      </c>
      <c r="G14" s="59">
        <v>15.114230249667459</v>
      </c>
      <c r="H14" s="99">
        <v>902.83059515993909</v>
      </c>
      <c r="I14" s="60">
        <v>15.572206540462634</v>
      </c>
      <c r="J14" s="96">
        <v>2716.2106214068294</v>
      </c>
      <c r="K14" s="59">
        <v>15.114230249667459</v>
      </c>
      <c r="L14" s="99">
        <v>2729.6558639827936</v>
      </c>
      <c r="M14" s="60">
        <v>15.418026277685778</v>
      </c>
      <c r="N14" s="96">
        <v>1151.4572153609702</v>
      </c>
      <c r="O14" s="59">
        <v>15.114230249667463</v>
      </c>
      <c r="P14" s="99">
        <v>1157.156928577007</v>
      </c>
      <c r="Q14" s="60">
        <v>15.418026277685778</v>
      </c>
      <c r="R14" s="96">
        <v>5218.6079483076273</v>
      </c>
      <c r="S14" s="59">
        <v>15.957342076162865</v>
      </c>
      <c r="T14" s="99">
        <v>5450.6872628100728</v>
      </c>
      <c r="U14" s="60">
        <v>16.346855486161402</v>
      </c>
      <c r="V14" s="96" t="s">
        <v>116</v>
      </c>
      <c r="W14" s="59" t="s">
        <v>116</v>
      </c>
      <c r="X14" s="99" t="s">
        <v>116</v>
      </c>
      <c r="Y14" s="64" t="s">
        <v>116</v>
      </c>
      <c r="Z14" s="96">
        <v>7700.0529824792029</v>
      </c>
      <c r="AA14" s="59">
        <v>13.658469047854767</v>
      </c>
      <c r="AB14" s="99">
        <v>8211.0207983435394</v>
      </c>
      <c r="AC14" s="60">
        <v>13.521884357376219</v>
      </c>
      <c r="AD14" s="96">
        <v>5186.924053418652</v>
      </c>
      <c r="AE14" s="59">
        <v>14.837916288560757</v>
      </c>
      <c r="AF14" s="99">
        <v>5225.9092933748752</v>
      </c>
      <c r="AG14" s="60">
        <v>14.741989365403866</v>
      </c>
      <c r="AH14" s="96" t="s">
        <v>116</v>
      </c>
      <c r="AI14" s="59" t="s">
        <v>116</v>
      </c>
      <c r="AJ14" s="99" t="s">
        <v>116</v>
      </c>
      <c r="AK14" s="64" t="s">
        <v>116</v>
      </c>
    </row>
    <row r="15" spans="1:37" ht="25.5" customHeight="1">
      <c r="A15" s="27" t="s">
        <v>15</v>
      </c>
      <c r="B15" s="96">
        <v>243085.91720025189</v>
      </c>
      <c r="C15" s="59">
        <v>1.6412487192702898</v>
      </c>
      <c r="D15" s="99">
        <v>235866.02237348721</v>
      </c>
      <c r="E15" s="60">
        <v>1.7417062708793858</v>
      </c>
      <c r="F15" s="96">
        <v>24145.138002217373</v>
      </c>
      <c r="G15" s="59">
        <v>1.64124871927029</v>
      </c>
      <c r="H15" s="99">
        <v>23428.003258413512</v>
      </c>
      <c r="I15" s="60">
        <v>1.741706270879386</v>
      </c>
      <c r="J15" s="96">
        <v>74387.712011292882</v>
      </c>
      <c r="K15" s="59">
        <v>1.64124871927029</v>
      </c>
      <c r="L15" s="99">
        <v>76641.734072947074</v>
      </c>
      <c r="M15" s="60">
        <v>1.741706270879386</v>
      </c>
      <c r="N15" s="96">
        <v>367063.89162507327</v>
      </c>
      <c r="O15" s="59">
        <v>1.6412487192702898</v>
      </c>
      <c r="P15" s="99">
        <v>378186.2946052046</v>
      </c>
      <c r="Q15" s="60">
        <v>1.7417062708793858</v>
      </c>
      <c r="R15" s="96">
        <v>624.05882019767216</v>
      </c>
      <c r="S15" s="59">
        <v>80.049450679328544</v>
      </c>
      <c r="T15" s="99">
        <v>642.96842650848191</v>
      </c>
      <c r="U15" s="60">
        <v>82.475029084362887</v>
      </c>
      <c r="V15" s="96" t="s">
        <v>116</v>
      </c>
      <c r="W15" s="59" t="s">
        <v>116</v>
      </c>
      <c r="X15" s="99" t="s">
        <v>116</v>
      </c>
      <c r="Y15" s="64" t="s">
        <v>116</v>
      </c>
      <c r="Z15" s="96">
        <v>32461.658474437711</v>
      </c>
      <c r="AA15" s="59">
        <v>10.691680578903497</v>
      </c>
      <c r="AB15" s="99">
        <v>31497.514756088432</v>
      </c>
      <c r="AC15" s="60">
        <v>11.015649192124854</v>
      </c>
      <c r="AD15" s="96">
        <v>8185.1442298627362</v>
      </c>
      <c r="AE15" s="59">
        <v>21.026945449682611</v>
      </c>
      <c r="AF15" s="99">
        <v>8603.5865508356401</v>
      </c>
      <c r="AG15" s="60">
        <v>21.609269731587158</v>
      </c>
      <c r="AH15" s="96" t="s">
        <v>116</v>
      </c>
      <c r="AI15" s="59" t="s">
        <v>116</v>
      </c>
      <c r="AJ15" s="99" t="s">
        <v>116</v>
      </c>
      <c r="AK15" s="64" t="s">
        <v>116</v>
      </c>
    </row>
    <row r="16" spans="1:37" ht="25.5" customHeight="1">
      <c r="A16" s="27" t="s">
        <v>1</v>
      </c>
      <c r="B16" s="96">
        <v>75.840199254067713</v>
      </c>
      <c r="C16" s="59">
        <v>26.363026217847981</v>
      </c>
      <c r="D16" s="99">
        <v>78.138233131665231</v>
      </c>
      <c r="E16" s="60">
        <v>26.363026217847981</v>
      </c>
      <c r="F16" s="96">
        <v>1.9098251669396322</v>
      </c>
      <c r="G16" s="59">
        <v>26.363026217847985</v>
      </c>
      <c r="H16" s="99">
        <v>2.0267217457576732</v>
      </c>
      <c r="I16" s="60">
        <v>26.363026217847985</v>
      </c>
      <c r="J16" s="96">
        <v>141.75618555087175</v>
      </c>
      <c r="K16" s="59">
        <v>26.363026217847981</v>
      </c>
      <c r="L16" s="99">
        <v>150.43279815606954</v>
      </c>
      <c r="M16" s="60">
        <v>26.363026217847981</v>
      </c>
      <c r="N16" s="96">
        <v>181.03056001985354</v>
      </c>
      <c r="O16" s="59">
        <v>26.363026217847985</v>
      </c>
      <c r="P16" s="99">
        <v>192.11107853754874</v>
      </c>
      <c r="Q16" s="60">
        <v>26.363026217847985</v>
      </c>
      <c r="R16" s="96">
        <v>4.4822927201832483</v>
      </c>
      <c r="S16" s="59">
        <v>157.13486357976694</v>
      </c>
      <c r="T16" s="99">
        <v>4.6181106718975213</v>
      </c>
      <c r="U16" s="60">
        <v>152.46780099658426</v>
      </c>
      <c r="V16" s="96" t="s">
        <v>116</v>
      </c>
      <c r="W16" s="59" t="s">
        <v>116</v>
      </c>
      <c r="X16" s="99" t="s">
        <v>116</v>
      </c>
      <c r="Y16" s="64" t="s">
        <v>116</v>
      </c>
      <c r="Z16" s="96">
        <v>15.543152264557868</v>
      </c>
      <c r="AA16" s="59">
        <v>162.7376723032836</v>
      </c>
      <c r="AB16" s="99">
        <v>14.629090566183748</v>
      </c>
      <c r="AC16" s="60">
        <v>172.69851974962302</v>
      </c>
      <c r="AD16" s="96">
        <v>99.514044052427195</v>
      </c>
      <c r="AE16" s="59">
        <v>130.10296364176699</v>
      </c>
      <c r="AF16" s="99">
        <v>103.42568077667644</v>
      </c>
      <c r="AG16" s="60">
        <v>137.91884806709598</v>
      </c>
      <c r="AH16" s="96" t="s">
        <v>116</v>
      </c>
      <c r="AI16" s="59" t="s">
        <v>116</v>
      </c>
      <c r="AJ16" s="99" t="s">
        <v>116</v>
      </c>
      <c r="AK16" s="64" t="s">
        <v>116</v>
      </c>
    </row>
    <row r="17" spans="1:37" ht="25.5" customHeight="1">
      <c r="A17" s="27" t="s">
        <v>52</v>
      </c>
      <c r="B17" s="96">
        <v>2280.3366034340729</v>
      </c>
      <c r="C17" s="59">
        <v>25.609247124324039</v>
      </c>
      <c r="D17" s="99">
        <v>2212.6083259754773</v>
      </c>
      <c r="E17" s="60">
        <v>27.983915782421231</v>
      </c>
      <c r="F17" s="96">
        <v>1625.0911595092734</v>
      </c>
      <c r="G17" s="59">
        <v>25.609247124324039</v>
      </c>
      <c r="H17" s="99">
        <v>1576.8243269806885</v>
      </c>
      <c r="I17" s="60">
        <v>27.983915782421235</v>
      </c>
      <c r="J17" s="96">
        <v>122.61553002940678</v>
      </c>
      <c r="K17" s="59">
        <v>25.609247124324039</v>
      </c>
      <c r="L17" s="99">
        <v>117.47608476128293</v>
      </c>
      <c r="M17" s="60">
        <v>27.712227279679279</v>
      </c>
      <c r="N17" s="96">
        <v>124.65422565953247</v>
      </c>
      <c r="O17" s="59">
        <v>25.609247124324039</v>
      </c>
      <c r="P17" s="99">
        <v>123.10072237225054</v>
      </c>
      <c r="Q17" s="60">
        <v>27.712227279679279</v>
      </c>
      <c r="R17" s="96">
        <v>2269.8051438698603</v>
      </c>
      <c r="S17" s="59">
        <v>21.159079802724193</v>
      </c>
      <c r="T17" s="99">
        <v>2222.8975662941662</v>
      </c>
      <c r="U17" s="60">
        <v>21.689548085905678</v>
      </c>
      <c r="V17" s="96" t="s">
        <v>116</v>
      </c>
      <c r="W17" s="59" t="s">
        <v>116</v>
      </c>
      <c r="X17" s="99" t="s">
        <v>116</v>
      </c>
      <c r="Y17" s="64" t="s">
        <v>116</v>
      </c>
      <c r="Z17" s="96">
        <v>1942.2820170483722</v>
      </c>
      <c r="AA17" s="59">
        <v>21.779621748223381</v>
      </c>
      <c r="AB17" s="99">
        <v>1976.442144808462</v>
      </c>
      <c r="AC17" s="60">
        <v>22.21739214536267</v>
      </c>
      <c r="AD17" s="96">
        <v>2618.8303328626225</v>
      </c>
      <c r="AE17" s="59">
        <v>21.022585891962475</v>
      </c>
      <c r="AF17" s="99">
        <v>2629.7025636679364</v>
      </c>
      <c r="AG17" s="60">
        <v>21.490388198419506</v>
      </c>
      <c r="AH17" s="96" t="s">
        <v>116</v>
      </c>
      <c r="AI17" s="59" t="s">
        <v>116</v>
      </c>
      <c r="AJ17" s="99" t="s">
        <v>116</v>
      </c>
      <c r="AK17" s="64" t="s">
        <v>116</v>
      </c>
    </row>
    <row r="18" spans="1:37" ht="25.5" customHeight="1">
      <c r="A18" s="27" t="s">
        <v>2</v>
      </c>
      <c r="B18" s="96">
        <v>3013.7427246900984</v>
      </c>
      <c r="C18" s="59">
        <v>149.76172209922288</v>
      </c>
      <c r="D18" s="99">
        <v>2924.2315520240777</v>
      </c>
      <c r="E18" s="60">
        <v>154.29965204055142</v>
      </c>
      <c r="F18" s="96">
        <v>0</v>
      </c>
      <c r="G18" s="59">
        <v>0</v>
      </c>
      <c r="H18" s="99">
        <v>0</v>
      </c>
      <c r="I18" s="60">
        <v>0</v>
      </c>
      <c r="J18" s="96">
        <v>0</v>
      </c>
      <c r="K18" s="59">
        <v>0</v>
      </c>
      <c r="L18" s="99">
        <v>0</v>
      </c>
      <c r="M18" s="60">
        <v>0</v>
      </c>
      <c r="N18" s="96">
        <v>59114.193903240863</v>
      </c>
      <c r="O18" s="59">
        <v>149.76172209922288</v>
      </c>
      <c r="P18" s="99">
        <v>60379.07231775915</v>
      </c>
      <c r="Q18" s="60">
        <v>152.77193271341724</v>
      </c>
      <c r="R18" s="96">
        <v>17.972216067111514</v>
      </c>
      <c r="S18" s="59">
        <v>507.29966184305732</v>
      </c>
      <c r="T18" s="99">
        <v>18.391522275345711</v>
      </c>
      <c r="U18" s="60">
        <v>534.17489509242489</v>
      </c>
      <c r="V18" s="96" t="s">
        <v>116</v>
      </c>
      <c r="W18" s="59" t="s">
        <v>116</v>
      </c>
      <c r="X18" s="99" t="s">
        <v>116</v>
      </c>
      <c r="Y18" s="64" t="s">
        <v>116</v>
      </c>
      <c r="Z18" s="96">
        <v>2291.8692400534046</v>
      </c>
      <c r="AA18" s="59">
        <v>477.56908334417386</v>
      </c>
      <c r="AB18" s="99">
        <v>2411.3370423937299</v>
      </c>
      <c r="AC18" s="60">
        <v>516.78610133023074</v>
      </c>
      <c r="AD18" s="96">
        <v>998.38694459024794</v>
      </c>
      <c r="AE18" s="59">
        <v>520.0417489538288</v>
      </c>
      <c r="AF18" s="99">
        <v>1060.8660745420377</v>
      </c>
      <c r="AG18" s="60">
        <v>564.37756136806013</v>
      </c>
      <c r="AH18" s="96" t="s">
        <v>116</v>
      </c>
      <c r="AI18" s="59" t="s">
        <v>116</v>
      </c>
      <c r="AJ18" s="99" t="s">
        <v>116</v>
      </c>
      <c r="AK18" s="64" t="s">
        <v>116</v>
      </c>
    </row>
    <row r="19" spans="1:37" ht="25.5" customHeight="1">
      <c r="A19" s="27" t="s">
        <v>53</v>
      </c>
      <c r="B19" s="96">
        <v>30442.328646624781</v>
      </c>
      <c r="C19" s="59">
        <v>23.882865017428124</v>
      </c>
      <c r="D19" s="99">
        <v>29538.161043491378</v>
      </c>
      <c r="E19" s="60">
        <v>26.097451441899185</v>
      </c>
      <c r="F19" s="96">
        <v>1806.4811744760395</v>
      </c>
      <c r="G19" s="59">
        <v>23.88286501742812</v>
      </c>
      <c r="H19" s="99">
        <v>1700.2456295674526</v>
      </c>
      <c r="I19" s="60">
        <v>26.097451441899182</v>
      </c>
      <c r="J19" s="96">
        <v>957.87215906514211</v>
      </c>
      <c r="K19" s="59">
        <v>23.882865017428124</v>
      </c>
      <c r="L19" s="99">
        <v>1016.5015981772013</v>
      </c>
      <c r="M19" s="60">
        <v>26.097451441899185</v>
      </c>
      <c r="N19" s="96">
        <v>17294.710771923561</v>
      </c>
      <c r="O19" s="59">
        <v>23.88286501742812</v>
      </c>
      <c r="P19" s="99">
        <v>16781.040567286658</v>
      </c>
      <c r="Q19" s="60">
        <v>26.097451441899182</v>
      </c>
      <c r="R19" s="96">
        <v>161.74272484615801</v>
      </c>
      <c r="S19" s="59">
        <v>172.13798658234376</v>
      </c>
      <c r="T19" s="99">
        <v>165.13800486780926</v>
      </c>
      <c r="U19" s="60">
        <v>186.94716633469949</v>
      </c>
      <c r="V19" s="96" t="s">
        <v>116</v>
      </c>
      <c r="W19" s="59" t="s">
        <v>116</v>
      </c>
      <c r="X19" s="99" t="s">
        <v>116</v>
      </c>
      <c r="Y19" s="64" t="s">
        <v>116</v>
      </c>
      <c r="Z19" s="96">
        <v>10053.851524535279</v>
      </c>
      <c r="AA19" s="59">
        <v>34.780800292635995</v>
      </c>
      <c r="AB19" s="99">
        <v>10986.115014850862</v>
      </c>
      <c r="AC19" s="60">
        <v>32.735410989026661</v>
      </c>
      <c r="AD19" s="96">
        <v>4967.3383719767126</v>
      </c>
      <c r="AE19" s="59">
        <v>43.629607103348178</v>
      </c>
      <c r="AF19" s="99">
        <v>5427.9447571949977</v>
      </c>
      <c r="AG19" s="60">
        <v>41.063837168814473</v>
      </c>
      <c r="AH19" s="96" t="s">
        <v>116</v>
      </c>
      <c r="AI19" s="59" t="s">
        <v>116</v>
      </c>
      <c r="AJ19" s="99" t="s">
        <v>116</v>
      </c>
      <c r="AK19" s="64" t="s">
        <v>116</v>
      </c>
    </row>
    <row r="20" spans="1:37" ht="25.5" customHeight="1">
      <c r="A20" s="27" t="s">
        <v>42</v>
      </c>
      <c r="B20" s="96">
        <v>431.23194182483041</v>
      </c>
      <c r="C20" s="59">
        <v>587.4200294935622</v>
      </c>
      <c r="D20" s="99">
        <v>418.42392192069116</v>
      </c>
      <c r="E20" s="60">
        <v>623.37483465880416</v>
      </c>
      <c r="F20" s="96">
        <v>5.0094787450018288E-2</v>
      </c>
      <c r="G20" s="59">
        <v>587.4200294935622</v>
      </c>
      <c r="H20" s="99">
        <v>4.7148813189657607E-2</v>
      </c>
      <c r="I20" s="60">
        <v>623.37483465880416</v>
      </c>
      <c r="J20" s="96">
        <v>0</v>
      </c>
      <c r="K20" s="59">
        <v>0</v>
      </c>
      <c r="L20" s="99">
        <v>0</v>
      </c>
      <c r="M20" s="60">
        <v>0</v>
      </c>
      <c r="N20" s="96">
        <v>221.89131836281931</v>
      </c>
      <c r="O20" s="59">
        <v>587.4200294935622</v>
      </c>
      <c r="P20" s="99">
        <v>215.30092431612522</v>
      </c>
      <c r="Q20" s="60">
        <v>623.37483465880416</v>
      </c>
      <c r="R20" s="96">
        <v>0</v>
      </c>
      <c r="S20" s="59">
        <v>0</v>
      </c>
      <c r="T20" s="99">
        <v>0</v>
      </c>
      <c r="U20" s="60">
        <v>0</v>
      </c>
      <c r="V20" s="96" t="s">
        <v>116</v>
      </c>
      <c r="W20" s="59" t="s">
        <v>116</v>
      </c>
      <c r="X20" s="99" t="s">
        <v>116</v>
      </c>
      <c r="Y20" s="64" t="s">
        <v>116</v>
      </c>
      <c r="Z20" s="96">
        <v>0</v>
      </c>
      <c r="AA20" s="59">
        <v>0</v>
      </c>
      <c r="AB20" s="99">
        <v>0</v>
      </c>
      <c r="AC20" s="60">
        <v>0</v>
      </c>
      <c r="AD20" s="96">
        <v>0</v>
      </c>
      <c r="AE20" s="59">
        <v>0</v>
      </c>
      <c r="AF20" s="99">
        <v>0</v>
      </c>
      <c r="AG20" s="60">
        <v>0</v>
      </c>
      <c r="AH20" s="96" t="s">
        <v>116</v>
      </c>
      <c r="AI20" s="59" t="s">
        <v>116</v>
      </c>
      <c r="AJ20" s="99" t="s">
        <v>116</v>
      </c>
      <c r="AK20" s="64" t="s">
        <v>116</v>
      </c>
    </row>
    <row r="21" spans="1:37" ht="25.5" customHeight="1">
      <c r="A21" s="27" t="s">
        <v>43</v>
      </c>
      <c r="B21" s="96">
        <v>355509.21590728656</v>
      </c>
      <c r="C21" s="59">
        <v>7.9551992467193884</v>
      </c>
      <c r="D21" s="99">
        <v>348006.74383388163</v>
      </c>
      <c r="E21" s="60">
        <v>7.8756472542521943</v>
      </c>
      <c r="F21" s="96">
        <v>2425.7375265883716</v>
      </c>
      <c r="G21" s="59">
        <v>7.9551992467193884</v>
      </c>
      <c r="H21" s="99">
        <v>2303.5214790798227</v>
      </c>
      <c r="I21" s="60">
        <v>7.8756472542521951</v>
      </c>
      <c r="J21" s="96">
        <v>2.500697619334352</v>
      </c>
      <c r="K21" s="59">
        <v>7.9551992467193893</v>
      </c>
      <c r="L21" s="99">
        <v>2.3747048539592281</v>
      </c>
      <c r="M21" s="60">
        <v>7.8756472542521951</v>
      </c>
      <c r="N21" s="96">
        <v>526179.67154963594</v>
      </c>
      <c r="O21" s="59">
        <v>7.9551992467193884</v>
      </c>
      <c r="P21" s="99">
        <v>546831.68925673026</v>
      </c>
      <c r="Q21" s="60">
        <v>7.8756472542521943</v>
      </c>
      <c r="R21" s="96">
        <v>0</v>
      </c>
      <c r="S21" s="59">
        <v>0</v>
      </c>
      <c r="T21" s="99">
        <v>0</v>
      </c>
      <c r="U21" s="60">
        <v>0</v>
      </c>
      <c r="V21" s="96" t="s">
        <v>116</v>
      </c>
      <c r="W21" s="59" t="s">
        <v>116</v>
      </c>
      <c r="X21" s="99" t="s">
        <v>116</v>
      </c>
      <c r="Y21" s="64" t="s">
        <v>116</v>
      </c>
      <c r="Z21" s="96">
        <v>0</v>
      </c>
      <c r="AA21" s="59">
        <v>0</v>
      </c>
      <c r="AB21" s="99">
        <v>0</v>
      </c>
      <c r="AC21" s="60">
        <v>0</v>
      </c>
      <c r="AD21" s="96">
        <v>0</v>
      </c>
      <c r="AE21" s="59">
        <v>0</v>
      </c>
      <c r="AF21" s="99">
        <v>0</v>
      </c>
      <c r="AG21" s="60">
        <v>0</v>
      </c>
      <c r="AH21" s="96" t="s">
        <v>116</v>
      </c>
      <c r="AI21" s="59" t="s">
        <v>116</v>
      </c>
      <c r="AJ21" s="99" t="s">
        <v>116</v>
      </c>
      <c r="AK21" s="64" t="s">
        <v>116</v>
      </c>
    </row>
    <row r="22" spans="1:37" ht="25.5" customHeight="1">
      <c r="A22" s="27" t="s">
        <v>3</v>
      </c>
      <c r="B22" s="96">
        <v>4583.0558350923156</v>
      </c>
      <c r="C22" s="59">
        <v>16.058589461429889</v>
      </c>
      <c r="D22" s="99">
        <v>4446.9344937342385</v>
      </c>
      <c r="E22" s="60">
        <v>17.547654286419899</v>
      </c>
      <c r="F22" s="96">
        <v>3058.5434629429037</v>
      </c>
      <c r="G22" s="59">
        <v>16.058589461429893</v>
      </c>
      <c r="H22" s="99">
        <v>2967.7016635500363</v>
      </c>
      <c r="I22" s="60">
        <v>17.547654286419903</v>
      </c>
      <c r="J22" s="96">
        <v>314.99506238953944</v>
      </c>
      <c r="K22" s="59">
        <v>16.058589461429893</v>
      </c>
      <c r="L22" s="99">
        <v>296.47083276053542</v>
      </c>
      <c r="M22" s="60">
        <v>17.547654286419903</v>
      </c>
      <c r="N22" s="96">
        <v>3649.5464376266082</v>
      </c>
      <c r="O22" s="59">
        <v>16.058589461429893</v>
      </c>
      <c r="P22" s="99">
        <v>3541.1512588826599</v>
      </c>
      <c r="Q22" s="60">
        <v>17.547654286419903</v>
      </c>
      <c r="R22" s="96">
        <v>216.62971862161439</v>
      </c>
      <c r="S22" s="59">
        <v>109.46922039647687</v>
      </c>
      <c r="T22" s="99">
        <v>210.19559934883387</v>
      </c>
      <c r="U22" s="60">
        <v>112.78624724371053</v>
      </c>
      <c r="V22" s="96" t="s">
        <v>116</v>
      </c>
      <c r="W22" s="59" t="s">
        <v>116</v>
      </c>
      <c r="X22" s="99" t="s">
        <v>116</v>
      </c>
      <c r="Y22" s="64" t="s">
        <v>116</v>
      </c>
      <c r="Z22" s="96">
        <v>2420.8228505699908</v>
      </c>
      <c r="AA22" s="59">
        <v>10.022083487141023</v>
      </c>
      <c r="AB22" s="99">
        <v>2568.996575607679</v>
      </c>
      <c r="AC22" s="60">
        <v>10.325762638884882</v>
      </c>
      <c r="AD22" s="96">
        <v>3051.9569958941379</v>
      </c>
      <c r="AE22" s="59">
        <v>12.625056203620421</v>
      </c>
      <c r="AF22" s="99">
        <v>3328.9146833044815</v>
      </c>
      <c r="AG22" s="60">
        <v>13.011120386884432</v>
      </c>
      <c r="AH22" s="96" t="s">
        <v>116</v>
      </c>
      <c r="AI22" s="59" t="s">
        <v>116</v>
      </c>
      <c r="AJ22" s="99" t="s">
        <v>116</v>
      </c>
      <c r="AK22" s="64" t="s">
        <v>116</v>
      </c>
    </row>
    <row r="23" spans="1:37" ht="25.5" customHeight="1">
      <c r="A23" s="27" t="s">
        <v>54</v>
      </c>
      <c r="B23" s="96">
        <v>827104.19048292702</v>
      </c>
      <c r="C23" s="59">
        <v>9.8435548220627567</v>
      </c>
      <c r="D23" s="99">
        <v>806221.81941509212</v>
      </c>
      <c r="E23" s="60">
        <v>10.155620082344914</v>
      </c>
      <c r="F23" s="96">
        <v>96544.469530121918</v>
      </c>
      <c r="G23" s="59">
        <v>12.24233584773795</v>
      </c>
      <c r="H23" s="99">
        <v>92583.698112258367</v>
      </c>
      <c r="I23" s="60">
        <v>12.782559623450593</v>
      </c>
      <c r="J23" s="96">
        <v>158264.22423163938</v>
      </c>
      <c r="K23" s="59">
        <v>9.2988145054060265</v>
      </c>
      <c r="L23" s="99">
        <v>157749.27391297711</v>
      </c>
      <c r="M23" s="60">
        <v>9.4846371938463108</v>
      </c>
      <c r="N23" s="96">
        <v>1135695.98805397</v>
      </c>
      <c r="O23" s="59">
        <v>14.972025789262803</v>
      </c>
      <c r="P23" s="99">
        <v>1166559.0198571379</v>
      </c>
      <c r="Q23" s="60">
        <v>15.182491624781097</v>
      </c>
      <c r="R23" s="96">
        <v>24239.21742081004</v>
      </c>
      <c r="S23" s="59">
        <v>140.28274054442974</v>
      </c>
      <c r="T23" s="99">
        <v>24919.042500688964</v>
      </c>
      <c r="U23" s="60">
        <v>141.6587761141482</v>
      </c>
      <c r="V23" s="96" t="s">
        <v>116</v>
      </c>
      <c r="W23" s="59" t="s">
        <v>116</v>
      </c>
      <c r="X23" s="99" t="s">
        <v>116</v>
      </c>
      <c r="Y23" s="64" t="s">
        <v>116</v>
      </c>
      <c r="Z23" s="96">
        <v>151074.39670888364</v>
      </c>
      <c r="AA23" s="59">
        <v>52.436551853263786</v>
      </c>
      <c r="AB23" s="99">
        <v>156474.24299743195</v>
      </c>
      <c r="AC23" s="60">
        <v>52.314124676475714</v>
      </c>
      <c r="AD23" s="96">
        <v>87987.976943919304</v>
      </c>
      <c r="AE23" s="59">
        <v>49.874013879914727</v>
      </c>
      <c r="AF23" s="99">
        <v>90101.16245774836</v>
      </c>
      <c r="AG23" s="60">
        <v>49.994865407710975</v>
      </c>
      <c r="AH23" s="96" t="s">
        <v>116</v>
      </c>
      <c r="AI23" s="59" t="s">
        <v>116</v>
      </c>
      <c r="AJ23" s="99" t="s">
        <v>116</v>
      </c>
      <c r="AK23" s="64" t="s">
        <v>116</v>
      </c>
    </row>
    <row r="24" spans="1:37" ht="25.5" customHeight="1" thickBot="1">
      <c r="A24" s="24" t="s">
        <v>55</v>
      </c>
      <c r="B24" s="97">
        <v>37151.24542845539</v>
      </c>
      <c r="C24" s="61">
        <v>39.096771685796632</v>
      </c>
      <c r="D24" s="99">
        <v>38815.133222156925</v>
      </c>
      <c r="E24" s="60">
        <v>40.514146051780976</v>
      </c>
      <c r="F24" s="97">
        <v>3672.6668328688183</v>
      </c>
      <c r="G24" s="61">
        <v>73.211432444642398</v>
      </c>
      <c r="H24" s="99">
        <v>3636.0750203536541</v>
      </c>
      <c r="I24" s="60">
        <v>75.537537289836408</v>
      </c>
      <c r="J24" s="97">
        <v>25504.265257483967</v>
      </c>
      <c r="K24" s="61">
        <v>36.664908670622239</v>
      </c>
      <c r="L24" s="99">
        <v>25304.48958517702</v>
      </c>
      <c r="M24" s="60">
        <v>38.784960222579322</v>
      </c>
      <c r="N24" s="97">
        <v>20958.916793367251</v>
      </c>
      <c r="O24" s="61">
        <v>30.689368145946311</v>
      </c>
      <c r="P24" s="99">
        <v>20778.396815501248</v>
      </c>
      <c r="Q24" s="60">
        <v>32.222820544132304</v>
      </c>
      <c r="R24" s="97">
        <v>9107.589440464777</v>
      </c>
      <c r="S24" s="61">
        <v>89.833679114742623</v>
      </c>
      <c r="T24" s="99">
        <v>9378.5920975518202</v>
      </c>
      <c r="U24" s="60">
        <v>95.083678066323714</v>
      </c>
      <c r="V24" s="97" t="s">
        <v>116</v>
      </c>
      <c r="W24" s="61" t="s">
        <v>116</v>
      </c>
      <c r="X24" s="99" t="s">
        <v>116</v>
      </c>
      <c r="Y24" s="65" t="s">
        <v>116</v>
      </c>
      <c r="Z24" s="97">
        <v>41982.925432802709</v>
      </c>
      <c r="AA24" s="61">
        <v>2.5196302615920976</v>
      </c>
      <c r="AB24" s="99">
        <v>41459.713224596402</v>
      </c>
      <c r="AC24" s="60">
        <v>2.6055443386673054</v>
      </c>
      <c r="AD24" s="97">
        <v>14683.065101273696</v>
      </c>
      <c r="AE24" s="61">
        <v>8.5613847802798677</v>
      </c>
      <c r="AF24" s="99">
        <v>14302.058067153495</v>
      </c>
      <c r="AG24" s="60">
        <v>8.87127562971693</v>
      </c>
      <c r="AH24" s="97" t="s">
        <v>116</v>
      </c>
      <c r="AI24" s="61" t="s">
        <v>116</v>
      </c>
      <c r="AJ24" s="99" t="s">
        <v>116</v>
      </c>
      <c r="AK24" s="65" t="s">
        <v>116</v>
      </c>
    </row>
    <row r="25" spans="1:37" ht="13.5" thickBot="1">
      <c r="A25" s="25" t="s">
        <v>4</v>
      </c>
      <c r="B25" s="98">
        <v>864255.43591138243</v>
      </c>
      <c r="C25" s="62">
        <v>11.101045830065909</v>
      </c>
      <c r="D25" s="100">
        <v>845036.95263724902</v>
      </c>
      <c r="E25" s="63">
        <v>11.550080083477921</v>
      </c>
      <c r="F25" s="98">
        <v>100217.13636299074</v>
      </c>
      <c r="G25" s="62">
        <v>14.476676071653161</v>
      </c>
      <c r="H25" s="100">
        <v>96219.773132612027</v>
      </c>
      <c r="I25" s="63">
        <v>15.154024440574119</v>
      </c>
      <c r="J25" s="98">
        <v>183768.48948912334</v>
      </c>
      <c r="K25" s="62">
        <v>13.096811248978696</v>
      </c>
      <c r="L25" s="100">
        <v>183053.76349815412</v>
      </c>
      <c r="M25" s="63">
        <v>13.534975765171959</v>
      </c>
      <c r="N25" s="98">
        <v>1156654.9048473374</v>
      </c>
      <c r="O25" s="62">
        <v>15.25682851588944</v>
      </c>
      <c r="P25" s="100">
        <v>1187337.4166726391</v>
      </c>
      <c r="Q25" s="63">
        <v>15.480697266396586</v>
      </c>
      <c r="R25" s="98">
        <v>33346.806861274817</v>
      </c>
      <c r="S25" s="62">
        <v>126.50422972419427</v>
      </c>
      <c r="T25" s="100">
        <v>34297.63459824078</v>
      </c>
      <c r="U25" s="63">
        <v>128.92294603108957</v>
      </c>
      <c r="V25" s="98" t="s">
        <v>116</v>
      </c>
      <c r="W25" s="62" t="s">
        <v>116</v>
      </c>
      <c r="X25" s="100" t="s">
        <v>116</v>
      </c>
      <c r="Y25" s="66" t="s">
        <v>116</v>
      </c>
      <c r="Z25" s="98">
        <v>193057.32214168634</v>
      </c>
      <c r="AA25" s="62">
        <v>41.581442221730669</v>
      </c>
      <c r="AB25" s="100">
        <v>197933.95622202836</v>
      </c>
      <c r="AC25" s="63">
        <v>41.902048219540895</v>
      </c>
      <c r="AD25" s="98">
        <v>102671.042045193</v>
      </c>
      <c r="AE25" s="62">
        <v>43.965862852211067</v>
      </c>
      <c r="AF25" s="100">
        <v>104403.22052490186</v>
      </c>
      <c r="AG25" s="63">
        <v>44.361399639340476</v>
      </c>
      <c r="AH25" s="98" t="s">
        <v>116</v>
      </c>
      <c r="AI25" s="62" t="s">
        <v>116</v>
      </c>
      <c r="AJ25" s="100" t="s">
        <v>116</v>
      </c>
      <c r="AK25" s="67" t="s">
        <v>116</v>
      </c>
    </row>
  </sheetData>
  <mergeCells count="51">
    <mergeCell ref="AJ6:AK6"/>
    <mergeCell ref="X6:Y6"/>
    <mergeCell ref="Z6:AA6"/>
    <mergeCell ref="AB6:AC6"/>
    <mergeCell ref="AD6:AE6"/>
    <mergeCell ref="AF6:AG6"/>
    <mergeCell ref="AH6:AI6"/>
    <mergeCell ref="L6:M6"/>
    <mergeCell ref="N6:O6"/>
    <mergeCell ref="P6:Q6"/>
    <mergeCell ref="R6:S6"/>
    <mergeCell ref="T6:U6"/>
    <mergeCell ref="V6:W6"/>
    <mergeCell ref="R4:U4"/>
    <mergeCell ref="V4:Y4"/>
    <mergeCell ref="Z4:AC4"/>
    <mergeCell ref="AD4:AG4"/>
    <mergeCell ref="T5:U5"/>
    <mergeCell ref="V5:W5"/>
    <mergeCell ref="X5:Y5"/>
    <mergeCell ref="B6:C6"/>
    <mergeCell ref="D6:E6"/>
    <mergeCell ref="F6:G6"/>
    <mergeCell ref="H6:I6"/>
    <mergeCell ref="J6:K6"/>
    <mergeCell ref="A1:AK1"/>
    <mergeCell ref="A2:AK2"/>
    <mergeCell ref="B3:Q3"/>
    <mergeCell ref="R3:Y3"/>
    <mergeCell ref="Z3:AK3"/>
    <mergeCell ref="A3:A4"/>
    <mergeCell ref="J4:M4"/>
    <mergeCell ref="N4:Q4"/>
    <mergeCell ref="AH4:AK4"/>
    <mergeCell ref="B5:C5"/>
    <mergeCell ref="D5:E5"/>
    <mergeCell ref="F5:G5"/>
    <mergeCell ref="H5:I5"/>
    <mergeCell ref="B4:E4"/>
    <mergeCell ref="F4:I4"/>
    <mergeCell ref="AH5:AI5"/>
    <mergeCell ref="AJ5:AK5"/>
    <mergeCell ref="J5:K5"/>
    <mergeCell ref="L5:M5"/>
    <mergeCell ref="N5:O5"/>
    <mergeCell ref="P5:Q5"/>
    <mergeCell ref="R5:S5"/>
    <mergeCell ref="Z5:AA5"/>
    <mergeCell ref="AB5:AC5"/>
    <mergeCell ref="AD5:AE5"/>
    <mergeCell ref="AF5:AG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Part 2 Model Test Instructions</vt:lpstr>
      <vt:lpstr>Table 2A</vt:lpstr>
      <vt:lpstr>Table 2B</vt:lpstr>
      <vt:lpstr>Table 2C</vt:lpstr>
      <vt:lpstr>Table 2D</vt:lpstr>
      <vt:lpstr>Table 2E</vt:lpstr>
      <vt:lpstr>Table 3A</vt:lpstr>
      <vt:lpstr>Table 3B</vt:lpstr>
      <vt:lpstr>Table 3C</vt:lpstr>
      <vt:lpstr>Table 3D</vt:lpstr>
      <vt:lpstr>Table 3E</vt:lpstr>
      <vt:lpstr>Table 4A</vt:lpstr>
      <vt:lpstr>Table 4B</vt:lpstr>
      <vt:lpstr>Payment Model Reform</vt:lpstr>
    </vt:vector>
  </TitlesOfParts>
  <Company>Colorado Access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Woodrow McClure</dc:creator>
  <cp:lastModifiedBy>acaldwell</cp:lastModifiedBy>
  <cp:lastPrinted>2013-11-19T20:43:47Z</cp:lastPrinted>
  <dcterms:created xsi:type="dcterms:W3CDTF">2013-06-28T16:16:33Z</dcterms:created>
  <dcterms:modified xsi:type="dcterms:W3CDTF">2013-11-21T21:40:19Z</dcterms:modified>
</cp:coreProperties>
</file>