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326"/>
  <workbookPr codeName="ThisWorkbook"/>
  <mc:AlternateContent xmlns:mc="http://schemas.openxmlformats.org/markup-compatibility/2006">
    <mc:Choice Requires="x15">
      <x15ac:absPath xmlns:x15ac="http://schemas.microsoft.com/office/spreadsheetml/2010/11/ac" url="P:\Projects\Colorado Health Access Survey (CHAS)\2017 Survey\Publications\Excel Workbooks\Final for Website\"/>
    </mc:Choice>
  </mc:AlternateContent>
  <bookViews>
    <workbookView xWindow="0" yWindow="0" windowWidth="15330" windowHeight="7080" tabRatio="901" xr2:uid="{00000000-000D-0000-FFFF-FFFF00000000}"/>
  </bookViews>
  <sheets>
    <sheet name="Introduction" sheetId="6" r:id="rId1"/>
    <sheet name="Map" sheetId="27" r:id="rId2"/>
    <sheet name="Methods &amp; Notes" sheetId="5" r:id="rId3"/>
    <sheet name="Colorado" sheetId="1" r:id="rId4"/>
    <sheet name="HSR 1" sheetId="4" r:id="rId5"/>
    <sheet name="HSR 2" sheetId="7" r:id="rId6"/>
    <sheet name="HSR 3" sheetId="8" r:id="rId7"/>
    <sheet name="HSR 4" sheetId="9" r:id="rId8"/>
    <sheet name="HSR 5" sheetId="10" r:id="rId9"/>
    <sheet name="HSR 6" sheetId="11" r:id="rId10"/>
    <sheet name="HSR 7" sheetId="12" r:id="rId11"/>
    <sheet name="HSR 8" sheetId="13" r:id="rId12"/>
    <sheet name="HSR 9" sheetId="14" r:id="rId13"/>
    <sheet name="HSR 10" sheetId="15" r:id="rId14"/>
    <sheet name="HSR 11" sheetId="16" r:id="rId15"/>
    <sheet name="HSR 12" sheetId="17" r:id="rId16"/>
    <sheet name="HSR 13" sheetId="18" r:id="rId17"/>
    <sheet name="HSR 14" sheetId="19" r:id="rId18"/>
    <sheet name="HSR 15" sheetId="20" r:id="rId19"/>
    <sheet name="HSR 16" sheetId="21" r:id="rId20"/>
    <sheet name="HSR 17" sheetId="22" r:id="rId21"/>
    <sheet name="HSR 18" sheetId="23" r:id="rId22"/>
    <sheet name="HSR 19" sheetId="24" r:id="rId23"/>
    <sheet name="HSR 20" sheetId="25" r:id="rId24"/>
    <sheet name="HSR 21" sheetId="26" r:id="rId25"/>
  </sheets>
  <definedNames>
    <definedName name="_xlnm.Print_Area" localSheetId="3">Colorado!$A$1:$K$128</definedName>
    <definedName name="_xlnm.Print_Area" localSheetId="4">'HSR 1'!$A$1:$M$101</definedName>
    <definedName name="_xlnm.Print_Area" localSheetId="13">'HSR 10'!$A$1:$M$101</definedName>
    <definedName name="_xlnm.Print_Area" localSheetId="14">'HSR 11'!$A$1:$M$101</definedName>
    <definedName name="_xlnm.Print_Area" localSheetId="15">'HSR 12'!$A$1:$M$101</definedName>
    <definedName name="_xlnm.Print_Area" localSheetId="16">'HSR 13'!$A$1:$M$101</definedName>
    <definedName name="_xlnm.Print_Area" localSheetId="17">'HSR 14'!$A$1:$M$101</definedName>
    <definedName name="_xlnm.Print_Area" localSheetId="18">'HSR 15'!$A$1:$M$101</definedName>
    <definedName name="_xlnm.Print_Area" localSheetId="19">'HSR 16'!$A$1:$M$101</definedName>
    <definedName name="_xlnm.Print_Area" localSheetId="20">'HSR 17'!$A$1:$M$101</definedName>
    <definedName name="_xlnm.Print_Area" localSheetId="21">'HSR 18'!$A$1:$M$101</definedName>
    <definedName name="_xlnm.Print_Area" localSheetId="22">'HSR 19'!$A$1:$M$101</definedName>
    <definedName name="_xlnm.Print_Area" localSheetId="5">'HSR 2'!$A$1:$M$101</definedName>
    <definedName name="_xlnm.Print_Area" localSheetId="23">'HSR 20'!$A$1:$M$101</definedName>
    <definedName name="_xlnm.Print_Area" localSheetId="24">'HSR 21'!$A$1:$M$101</definedName>
    <definedName name="_xlnm.Print_Area" localSheetId="6">'HSR 3'!$A$1:$M$101</definedName>
    <definedName name="_xlnm.Print_Area" localSheetId="7">'HSR 4'!$A$1:$M$101</definedName>
    <definedName name="_xlnm.Print_Area" localSheetId="8">'HSR 5'!$A$1:$M$101</definedName>
    <definedName name="_xlnm.Print_Area" localSheetId="9">'HSR 6'!$A$1:$M$101</definedName>
    <definedName name="_xlnm.Print_Area" localSheetId="10">'HSR 7'!$A$1:$M$101</definedName>
    <definedName name="_xlnm.Print_Area" localSheetId="11">'HSR 8'!$A$1:$M$101</definedName>
    <definedName name="_xlnm.Print_Area" localSheetId="12">'HSR 9'!$A$1:$M$101</definedName>
    <definedName name="_xlnm.Print_Area" localSheetId="0">Introduction!$A$1:$B$43</definedName>
    <definedName name="_xlnm.Print_Area" localSheetId="1">Map!$A$1:$O$37</definedName>
    <definedName name="_xlnm.Print_Area" localSheetId="2">'Methods &amp; Notes'!$A$1:$A$36</definedName>
    <definedName name="_xlnm.Print_Titles" localSheetId="3">Colorado!$1:$4</definedName>
    <definedName name="_xlnm.Print_Titles" localSheetId="4">'HSR 1'!$1:$6</definedName>
    <definedName name="_xlnm.Print_Titles" localSheetId="13">'HSR 10'!$1:$6</definedName>
    <definedName name="_xlnm.Print_Titles" localSheetId="14">'HSR 11'!$1:$6</definedName>
    <definedName name="_xlnm.Print_Titles" localSheetId="15">'HSR 12'!$1:$6</definedName>
    <definedName name="_xlnm.Print_Titles" localSheetId="16">'HSR 13'!$1:$6</definedName>
    <definedName name="_xlnm.Print_Titles" localSheetId="17">'HSR 14'!$1:$6</definedName>
    <definedName name="_xlnm.Print_Titles" localSheetId="18">'HSR 15'!$1:$6</definedName>
    <definedName name="_xlnm.Print_Titles" localSheetId="19">'HSR 16'!$1:$6</definedName>
    <definedName name="_xlnm.Print_Titles" localSheetId="20">'HSR 17'!$1:$6</definedName>
    <definedName name="_xlnm.Print_Titles" localSheetId="21">'HSR 18'!$1:$6</definedName>
    <definedName name="_xlnm.Print_Titles" localSheetId="22">'HSR 19'!$1:$6</definedName>
    <definedName name="_xlnm.Print_Titles" localSheetId="5">'HSR 2'!$1:$6</definedName>
    <definedName name="_xlnm.Print_Titles" localSheetId="23">'HSR 20'!$1:$6</definedName>
    <definedName name="_xlnm.Print_Titles" localSheetId="24">'HSR 21'!$1:$6</definedName>
    <definedName name="_xlnm.Print_Titles" localSheetId="6">'HSR 3'!$1:$6</definedName>
    <definedName name="_xlnm.Print_Titles" localSheetId="7">'HSR 4'!$1:$6</definedName>
    <definedName name="_xlnm.Print_Titles" localSheetId="8">'HSR 5'!$1:$6</definedName>
    <definedName name="_xlnm.Print_Titles" localSheetId="9">'HSR 6'!$1:$6</definedName>
    <definedName name="_xlnm.Print_Titles" localSheetId="10">'HSR 7'!$1:$6</definedName>
    <definedName name="_xlnm.Print_Titles" localSheetId="11">'HSR 8'!$1:$6</definedName>
    <definedName name="_xlnm.Print_Titles" localSheetId="12">'HSR 9'!$1:$6</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3" i="4" l="1"/>
  <c r="D73" i="4"/>
  <c r="E73" i="4"/>
  <c r="C74" i="4"/>
  <c r="D74" i="4"/>
  <c r="E74" i="4"/>
  <c r="A43" i="6" l="1"/>
  <c r="A42" i="6"/>
  <c r="A41" i="6"/>
  <c r="A40" i="6"/>
  <c r="A39" i="6"/>
  <c r="A38" i="6" l="1"/>
  <c r="A37" i="6"/>
  <c r="A36" i="6"/>
  <c r="A35" i="6"/>
  <c r="A34" i="6"/>
  <c r="A33" i="6"/>
  <c r="A32" i="6"/>
  <c r="A31" i="6"/>
  <c r="A30" i="6"/>
  <c r="A29" i="6"/>
  <c r="A28" i="6"/>
  <c r="A27" i="6"/>
  <c r="A26" i="6"/>
  <c r="A25" i="6"/>
  <c r="A24" i="6" l="1"/>
  <c r="E74" i="26"/>
  <c r="D74" i="26"/>
  <c r="C74" i="26"/>
  <c r="B74" i="26"/>
  <c r="E73" i="26"/>
  <c r="D73" i="26"/>
  <c r="C73" i="26"/>
  <c r="B73" i="26"/>
  <c r="E72" i="26"/>
  <c r="D72" i="26"/>
  <c r="C72" i="26"/>
  <c r="E74" i="25"/>
  <c r="D74" i="25"/>
  <c r="C74" i="25"/>
  <c r="B74" i="25"/>
  <c r="E73" i="25"/>
  <c r="D73" i="25"/>
  <c r="C73" i="25"/>
  <c r="B73" i="25"/>
  <c r="E72" i="25"/>
  <c r="D72" i="25"/>
  <c r="C72" i="25"/>
  <c r="E74" i="24"/>
  <c r="D74" i="24"/>
  <c r="C74" i="24"/>
  <c r="B74" i="24"/>
  <c r="E73" i="24"/>
  <c r="D73" i="24"/>
  <c r="C73" i="24"/>
  <c r="B73" i="24"/>
  <c r="E72" i="24"/>
  <c r="D72" i="24"/>
  <c r="C72" i="24"/>
  <c r="E74" i="23"/>
  <c r="D74" i="23"/>
  <c r="C74" i="23"/>
  <c r="B74" i="23"/>
  <c r="E73" i="23"/>
  <c r="D73" i="23"/>
  <c r="C73" i="23"/>
  <c r="B73" i="23"/>
  <c r="E72" i="23"/>
  <c r="D72" i="23"/>
  <c r="C72" i="23"/>
  <c r="E74" i="22"/>
  <c r="D74" i="22"/>
  <c r="C74" i="22"/>
  <c r="B74" i="22"/>
  <c r="E73" i="22"/>
  <c r="D73" i="22"/>
  <c r="C73" i="22"/>
  <c r="B73" i="22"/>
  <c r="E72" i="22"/>
  <c r="D72" i="22"/>
  <c r="C72" i="22"/>
  <c r="E74" i="21"/>
  <c r="D74" i="21"/>
  <c r="C74" i="21"/>
  <c r="B74" i="21"/>
  <c r="E73" i="21"/>
  <c r="D73" i="21"/>
  <c r="C73" i="21"/>
  <c r="B73" i="21"/>
  <c r="E72" i="21"/>
  <c r="D72" i="21"/>
  <c r="C72" i="21"/>
  <c r="E74" i="20"/>
  <c r="D74" i="20"/>
  <c r="C74" i="20"/>
  <c r="B74" i="20"/>
  <c r="E73" i="20"/>
  <c r="D73" i="20"/>
  <c r="C73" i="20"/>
  <c r="B73" i="20"/>
  <c r="E72" i="20"/>
  <c r="D72" i="20"/>
  <c r="C72" i="20"/>
  <c r="E74" i="19"/>
  <c r="D74" i="19"/>
  <c r="C74" i="19"/>
  <c r="B74" i="19"/>
  <c r="E73" i="19"/>
  <c r="D73" i="19"/>
  <c r="C73" i="19"/>
  <c r="B73" i="19"/>
  <c r="E72" i="19"/>
  <c r="D72" i="19"/>
  <c r="C72" i="19"/>
  <c r="E74" i="18"/>
  <c r="D74" i="18"/>
  <c r="C74" i="18"/>
  <c r="B74" i="18"/>
  <c r="E73" i="18"/>
  <c r="D73" i="18"/>
  <c r="C73" i="18"/>
  <c r="B73" i="18"/>
  <c r="E72" i="18"/>
  <c r="D72" i="18"/>
  <c r="C72" i="18"/>
  <c r="E74" i="17"/>
  <c r="D74" i="17"/>
  <c r="C74" i="17"/>
  <c r="B74" i="17"/>
  <c r="E73" i="17"/>
  <c r="D73" i="17"/>
  <c r="C73" i="17"/>
  <c r="B73" i="17"/>
  <c r="E72" i="17"/>
  <c r="D72" i="17"/>
  <c r="C72" i="17"/>
  <c r="E74" i="16"/>
  <c r="D74" i="16"/>
  <c r="C74" i="16"/>
  <c r="B74" i="16"/>
  <c r="E73" i="16"/>
  <c r="D73" i="16"/>
  <c r="C73" i="16"/>
  <c r="B73" i="16"/>
  <c r="E72" i="16"/>
  <c r="D72" i="16"/>
  <c r="C72" i="16"/>
  <c r="E74" i="15"/>
  <c r="D74" i="15"/>
  <c r="C74" i="15"/>
  <c r="B74" i="15"/>
  <c r="E73" i="15"/>
  <c r="D73" i="15"/>
  <c r="C73" i="15"/>
  <c r="B73" i="15"/>
  <c r="E72" i="15"/>
  <c r="D72" i="15"/>
  <c r="C72" i="15"/>
  <c r="E74" i="14"/>
  <c r="D74" i="14"/>
  <c r="C74" i="14"/>
  <c r="B74" i="14"/>
  <c r="E73" i="14"/>
  <c r="D73" i="14"/>
  <c r="C73" i="14"/>
  <c r="B73" i="14"/>
  <c r="E72" i="14"/>
  <c r="D72" i="14"/>
  <c r="C72" i="14"/>
  <c r="E74" i="12"/>
  <c r="D74" i="12"/>
  <c r="C74" i="12"/>
  <c r="B74" i="12"/>
  <c r="E73" i="12"/>
  <c r="D73" i="12"/>
  <c r="C73" i="12"/>
  <c r="B73" i="12"/>
  <c r="E72" i="12"/>
  <c r="D72" i="12"/>
  <c r="C72" i="12"/>
  <c r="E74" i="11"/>
  <c r="D74" i="11"/>
  <c r="C74" i="11"/>
  <c r="B74" i="11"/>
  <c r="E73" i="11"/>
  <c r="D73" i="11"/>
  <c r="C73" i="11"/>
  <c r="B73" i="11"/>
  <c r="E72" i="11"/>
  <c r="D72" i="11"/>
  <c r="C72" i="11"/>
  <c r="E74" i="10"/>
  <c r="D74" i="10"/>
  <c r="C74" i="10"/>
  <c r="B74" i="10"/>
  <c r="E73" i="10"/>
  <c r="D73" i="10"/>
  <c r="C73" i="10"/>
  <c r="B73" i="10"/>
  <c r="E72" i="10"/>
  <c r="D72" i="10"/>
  <c r="C72" i="10"/>
  <c r="E74" i="9"/>
  <c r="D74" i="9"/>
  <c r="C74" i="9"/>
  <c r="B74" i="9"/>
  <c r="E73" i="9"/>
  <c r="D73" i="9"/>
  <c r="C73" i="9"/>
  <c r="B73" i="9"/>
  <c r="E72" i="9"/>
  <c r="D72" i="9"/>
  <c r="C72" i="9"/>
  <c r="E74" i="8"/>
  <c r="D74" i="8"/>
  <c r="C74" i="8"/>
  <c r="B74" i="8"/>
  <c r="E73" i="8"/>
  <c r="D73" i="8"/>
  <c r="C73" i="8"/>
  <c r="B73" i="8"/>
  <c r="E72" i="8"/>
  <c r="D72" i="8"/>
  <c r="C72" i="8"/>
  <c r="E74" i="7"/>
  <c r="D74" i="7"/>
  <c r="C74" i="7"/>
  <c r="B74" i="7"/>
  <c r="E73" i="7"/>
  <c r="D73" i="7"/>
  <c r="C73" i="7"/>
  <c r="B73" i="7"/>
  <c r="E72" i="7"/>
  <c r="D72" i="7"/>
  <c r="C72" i="7"/>
  <c r="B74" i="4" l="1"/>
  <c r="B73" i="4"/>
  <c r="A23" i="6"/>
</calcChain>
</file>

<file path=xl/sharedStrings.xml><?xml version="1.0" encoding="utf-8"?>
<sst xmlns="http://schemas.openxmlformats.org/spreadsheetml/2006/main" count="10181" uniqueCount="240">
  <si>
    <t>Insured</t>
  </si>
  <si>
    <t>Medicare</t>
  </si>
  <si>
    <t>Private Insurance</t>
  </si>
  <si>
    <t>Public Insurance</t>
  </si>
  <si>
    <t>Uninsured</t>
  </si>
  <si>
    <t>Reasons for Being Uninsured</t>
  </si>
  <si>
    <t>Person in family who had health insurance lost job or changed employers</t>
  </si>
  <si>
    <t>Person in family who had health insurance is no longer part of the family because of divorce, separation or death</t>
  </si>
  <si>
    <t>Family member's employer does not offer coverage or not eligible for employer's coverage</t>
  </si>
  <si>
    <t>Cost is too high</t>
  </si>
  <si>
    <t>Don't know how to get insurance</t>
  </si>
  <si>
    <t>Can't get health insurance, have a pre-existing condition</t>
  </si>
  <si>
    <t>Place were you would go if you were sick or needed a medical professional</t>
  </si>
  <si>
    <t>A doctor's office or private clinic</t>
  </si>
  <si>
    <t>A community health center</t>
  </si>
  <si>
    <t>A hospital emergency room</t>
  </si>
  <si>
    <t>Visited a health care professional in the past 12 months</t>
  </si>
  <si>
    <t>Received care in a hospital emergency room one time in the past 12 months</t>
  </si>
  <si>
    <t>Received care in a hospital emergency room multiple times in the past 12 months</t>
  </si>
  <si>
    <t>Did not receive care in a hospital emergency room in the past 12 months</t>
  </si>
  <si>
    <t>Last visit was for a condition that you thought could have been treated by a regular doctor</t>
  </si>
  <si>
    <t>You needed care after normal operating hours at the doctor's office</t>
  </si>
  <si>
    <t>You called the doctor's office or clinic and they told you to go to the emergency room</t>
  </si>
  <si>
    <t>It was more convenient to go to the emergency room</t>
  </si>
  <si>
    <t>Last visit was for an emergency</t>
  </si>
  <si>
    <t>Traded health insurance for another benefit or higher pay</t>
  </si>
  <si>
    <t>Hospital emergency room utilization</t>
  </si>
  <si>
    <t>Did not visit a general doctor in the past 12 months</t>
  </si>
  <si>
    <t>Visited a general doctor one time in the past 12 months</t>
  </si>
  <si>
    <t>Visited a specialist in the past 12 months</t>
  </si>
  <si>
    <t>Visited a dentist or dental hygienist in the past 12 months</t>
  </si>
  <si>
    <t>Has dental insurance</t>
  </si>
  <si>
    <t>Excellent/very good/good oral health</t>
  </si>
  <si>
    <t>Fair/poor oral health</t>
  </si>
  <si>
    <t>In the past 12 months…</t>
  </si>
  <si>
    <t xml:space="preserve">You were told by a doctor's office or clinic that they weren't accepting new patients </t>
  </si>
  <si>
    <t>You were told by a doctor's office or clinic that they weren't accepting patients with your type of health insurance</t>
  </si>
  <si>
    <t>You were concerned about the cost of treatment</t>
  </si>
  <si>
    <t>You did not feel comfortable talking with a health professional about your personal problems</t>
  </si>
  <si>
    <t>You were concerned about what would happen if someone found out you had a problem</t>
  </si>
  <si>
    <t>You had a hard time getting an appointment</t>
  </si>
  <si>
    <t>Did not fill a prescription for medication due to cost</t>
  </si>
  <si>
    <t>Did not get doctor care that you needed due to cost</t>
  </si>
  <si>
    <t>Did not get specialist care that you needed due to cost</t>
  </si>
  <si>
    <t>Did not get dental care that you needed due to cost</t>
  </si>
  <si>
    <t>Had problems paying or were unable to pay any of your/your family's medical bills</t>
  </si>
  <si>
    <t>A family member added hours at a current job or took another job to help cover the cost of health care</t>
  </si>
  <si>
    <t>Unable to pay for basic necessities like food, heat, or rent</t>
  </si>
  <si>
    <t>Took on credit card debt</t>
  </si>
  <si>
    <t>Took out a loan</t>
  </si>
  <si>
    <t>Cut back on savings or took money out of savings</t>
  </si>
  <si>
    <t>Declared bankruptcy</t>
  </si>
  <si>
    <t>Excellent/very good/good health</t>
  </si>
  <si>
    <t>Fair/poor health</t>
  </si>
  <si>
    <t>Don't need health insurance</t>
  </si>
  <si>
    <t>HEALTH INSURANCE</t>
  </si>
  <si>
    <t>AFFORDABILITY</t>
  </si>
  <si>
    <t>GENERAL HEALTH</t>
  </si>
  <si>
    <t>MENTAL HEALTH</t>
  </si>
  <si>
    <t>ORAL HEALTH</t>
  </si>
  <si>
    <t>BARRIERS TO RECEIVING CARE</t>
  </si>
  <si>
    <t>USE OF HEALTH CARE</t>
  </si>
  <si>
    <t>You were unable to find transportation to the doctor's office or the doctor's office was too far away</t>
  </si>
  <si>
    <t>Strongly agrees</t>
  </si>
  <si>
    <t>Somewhat agrees</t>
  </si>
  <si>
    <t>Strongly disagrees</t>
  </si>
  <si>
    <t>Somewhat disagrees</t>
  </si>
  <si>
    <t>You were unable to get an appointment at the doctor's office or clinic as soon as you thought one was needed</t>
  </si>
  <si>
    <t>You did not think your health insurance would cover it</t>
  </si>
  <si>
    <t>Number</t>
  </si>
  <si>
    <t>Percentage</t>
  </si>
  <si>
    <t xml:space="preserve">Colorado </t>
  </si>
  <si>
    <t>NA</t>
  </si>
  <si>
    <t>VIEWS ON THE HEALTH CARE SYSTEM</t>
  </si>
  <si>
    <t>Has a usual source of care</t>
  </si>
  <si>
    <t>Place where you would go if you were sick or needed a medical professional (categories sum to 100%)</t>
  </si>
  <si>
    <r>
      <t xml:space="preserve">The current health system is meeting the needs of </t>
    </r>
    <r>
      <rPr>
        <b/>
        <i/>
        <u/>
        <sz val="11"/>
        <color theme="1"/>
        <rFont val="Myriad Pro"/>
        <family val="2"/>
      </rPr>
      <t>most Coloradans</t>
    </r>
    <r>
      <rPr>
        <b/>
        <i/>
        <sz val="11"/>
        <color theme="1"/>
        <rFont val="Myriad Pro"/>
        <family val="2"/>
      </rPr>
      <t>(categories sum to 100%)</t>
    </r>
  </si>
  <si>
    <r>
      <t>The current health system is meeting the needs of</t>
    </r>
    <r>
      <rPr>
        <b/>
        <i/>
        <u/>
        <sz val="11"/>
        <color theme="1"/>
        <rFont val="Myriad Pro"/>
        <family val="2"/>
      </rPr>
      <t xml:space="preserve"> their family</t>
    </r>
    <r>
      <rPr>
        <b/>
        <i/>
        <sz val="11"/>
        <color theme="1"/>
        <rFont val="Myriad Pro"/>
        <family val="2"/>
      </rPr>
      <t>(categories sum to 100%)</t>
    </r>
  </si>
  <si>
    <t>MENTAL HEALTH (Ages 5 and older)</t>
  </si>
  <si>
    <t>Of those who did not receive needed mental health care, reasons for not getting needed mental health care</t>
  </si>
  <si>
    <t>Had a visit for a check-up, physical examination or other preventive care in the past 12 months</t>
  </si>
  <si>
    <t>Visited a general doctor multiple times in the past 12 months</t>
  </si>
  <si>
    <t>Of those who had problems paying bills, because of these medical bills…</t>
  </si>
  <si>
    <r>
      <rPr>
        <b/>
        <i/>
        <sz val="11"/>
        <rFont val="Myriad Pro"/>
        <family val="2"/>
      </rPr>
      <t>The current health system is meeting the needs of</t>
    </r>
    <r>
      <rPr>
        <b/>
        <i/>
        <u/>
        <sz val="11"/>
        <color theme="1"/>
        <rFont val="Myriad Pro"/>
        <family val="2"/>
      </rPr>
      <t xml:space="preserve"> their family</t>
    </r>
    <r>
      <rPr>
        <b/>
        <i/>
        <sz val="11"/>
        <color theme="1"/>
        <rFont val="Myriad Pro"/>
        <family val="2"/>
      </rPr>
      <t>(categories sum to 100%)</t>
    </r>
  </si>
  <si>
    <r>
      <rPr>
        <b/>
        <i/>
        <sz val="11"/>
        <rFont val="Myriad Pro"/>
        <family val="2"/>
      </rPr>
      <t xml:space="preserve">The current health system is meeting the needs of </t>
    </r>
    <r>
      <rPr>
        <b/>
        <i/>
        <u/>
        <sz val="11"/>
        <color theme="1"/>
        <rFont val="Myriad Pro"/>
        <family val="2"/>
      </rPr>
      <t>most Coloradans</t>
    </r>
    <r>
      <rPr>
        <b/>
        <i/>
        <sz val="11"/>
        <color theme="1"/>
        <rFont val="Myriad Pro"/>
        <family val="2"/>
      </rPr>
      <t>(categories sum to 100%)</t>
    </r>
  </si>
  <si>
    <t>Colorado Health Access Survey Data: State of Colorado</t>
  </si>
  <si>
    <t>Survey Funding</t>
  </si>
  <si>
    <t>Survey Management</t>
  </si>
  <si>
    <t>The Colorado Health Institute (CHI), a health policy research institute based in Denver, develops the survey questions, fields the survey, analyzes the results and disseminates the findings. CHI contracts with SSRS to conduct the survey.</t>
  </si>
  <si>
    <t>Insurance Terminology</t>
  </si>
  <si>
    <t>The Colorado Health Access Survey — the CHAS — is the premier source of information on health insurance coverage, access to health care and use of health care services in Colorado.</t>
  </si>
  <si>
    <t>More than 10,000 households in the state have been interviewed every other year since 2009, allowing comparisons across a time marked by sweeping changes in health policy.</t>
  </si>
  <si>
    <t>Colorado Health Access Survey</t>
  </si>
  <si>
    <t>Methodology and Notes</t>
  </si>
  <si>
    <t>About This Workbook</t>
  </si>
  <si>
    <r>
      <t>Medicaid/Child Health Plan</t>
    </r>
    <r>
      <rPr>
        <i/>
        <sz val="11"/>
        <rFont val="Myriad Pro"/>
        <family val="2"/>
      </rPr>
      <t xml:space="preserve"> Plus</t>
    </r>
    <r>
      <rPr>
        <sz val="11"/>
        <rFont val="Myriad Pro"/>
        <family val="2"/>
      </rPr>
      <t xml:space="preserve"> (CHP+)</t>
    </r>
  </si>
  <si>
    <t>http://www.coloradohealthinstitute.org/key-issues/detail/health-coverage-and-the-uninsured/colorado-health-access-survey-1</t>
  </si>
  <si>
    <t>Contact:</t>
  </si>
  <si>
    <t>Table of Contents</t>
  </si>
  <si>
    <t>Click on a link below to go directly to the data of interest.</t>
  </si>
  <si>
    <t>Regional Data</t>
  </si>
  <si>
    <t>State of Colorado</t>
  </si>
  <si>
    <t>Lost eligibility for Medicaid or CHP+</t>
  </si>
  <si>
    <t xml:space="preserve">The Colorado Trust, a foundation dedicated to achieving health equity, provides funding for the CHAS. The Trust believes all Coloradans should have fair and equal opportunities to lead healthy, productive lives regardless of race, ethnicity, income or where we live. </t>
  </si>
  <si>
    <t>You did not fill a prescription because of a reason other than cost</t>
  </si>
  <si>
    <t>You did not see a doctor because of a reason other than cost</t>
  </si>
  <si>
    <t>You did not see a specialist because of a reason other than cost</t>
  </si>
  <si>
    <t>You did not see a dentist because of a reason other than cost</t>
  </si>
  <si>
    <t>In the past 12 months, you talked with a general doctor or primary care provider about your own mental health</t>
  </si>
  <si>
    <t>In the past 12 months, you talked with a mental health provider about your own mental health</t>
  </si>
  <si>
    <t xml:space="preserve">In the past 12 months, you felt that a doctor, other provider, or their staff judged you unfairly or treated you disrespectfully </t>
  </si>
  <si>
    <t>ADVANCE DIRECTIVES</t>
  </si>
  <si>
    <t xml:space="preserve">SATISFACTION </t>
  </si>
  <si>
    <t>Is satisfied with the range of services covered by their insurance plan</t>
  </si>
  <si>
    <t>Is satisfied with their choice of doctors and other providers</t>
  </si>
  <si>
    <t>Is satisfied with the premium that they pay for insurance coverage</t>
  </si>
  <si>
    <t>Is satisfied with the co-pays or co-insurance that they pay for care</t>
  </si>
  <si>
    <t>Is satisfied with the deductible they pay before insurance kicks in</t>
  </si>
  <si>
    <t>In the past 12 months, there was a time when you needed substance use care but did not get it</t>
  </si>
  <si>
    <t>SUBSTANCE USE</t>
  </si>
  <si>
    <t>Of those who did not receive needed substance use services, reasons for not getting needed substance use services</t>
  </si>
  <si>
    <t>Other</t>
  </si>
  <si>
    <t>You can't afford it</t>
  </si>
  <si>
    <t>You are new to the area</t>
  </si>
  <si>
    <t>You don't plan to see a doctor even when sick</t>
  </si>
  <si>
    <t>You haven't had any problems or needed to see a doctor</t>
  </si>
  <si>
    <t>You don't have an established physician</t>
  </si>
  <si>
    <t>You can't find a doctor that takes your insurance</t>
  </si>
  <si>
    <t>You don't have insurance or were dropped by a provider</t>
  </si>
  <si>
    <t>Of those without a usual source of care, reasons for not having a usual source of care (categories sum to 100%)</t>
  </si>
  <si>
    <t>The 2017 CHAS was a telephone survey — both cell phones and landlines — of 10,029 randomly-selected households in Colorado. It was administered between February 9 and May 21 by Social Science Research Solutions (SSRS), an independent research company. Survey data are weighted to accurately reflect the demographics and distribution of the state’s population.</t>
  </si>
  <si>
    <t>New questions were added to the 2017 survey, including questions related to mental health care utilization, substance use and additional information on barriers to care.</t>
  </si>
  <si>
    <t>Also known as commercial insurance, this is insurance provided through an employer or purchased by an individual. Includes:</t>
  </si>
  <si>
    <r>
      <rPr>
        <b/>
        <i/>
        <sz val="11"/>
        <color theme="1"/>
        <rFont val="Myriad Pro"/>
        <family val="2"/>
      </rPr>
      <t>Employer-Sponsored Insurance:</t>
    </r>
    <r>
      <rPr>
        <sz val="11"/>
        <color theme="1"/>
        <rFont val="Myriad Pro"/>
        <family val="2"/>
      </rPr>
      <t xml:space="preserve"> Health insurance that is offered through an employer. Generally, employees will pay a portion of the premium price, often through a payroll deduction. This category includes Tricare and other military coverage options.</t>
    </r>
  </si>
  <si>
    <r>
      <rPr>
        <b/>
        <i/>
        <sz val="11"/>
        <color theme="1"/>
        <rFont val="Myriad Pro"/>
        <family val="2"/>
      </rPr>
      <t>Individual Market:</t>
    </r>
    <r>
      <rPr>
        <sz val="11"/>
        <color theme="1"/>
        <rFont val="Myriad Pro"/>
        <family val="2"/>
      </rPr>
      <t xml:space="preserve"> Health insurance purchased by an individual from a broker or from an insurance company directly, including student plans. With the online marketplace under the ACA, Coloradans can also comparison shop and buy insurance through Connect for Health Colorado, the state-based marketplace, otherwise known as the exchange. ACA subsidies and tax credits are available only on marketplace plans. Insurance is often referred to as on-exchange and off-exchange to differentiate these two types of coverage, which both fall under the individual market.</t>
    </r>
  </si>
  <si>
    <r>
      <rPr>
        <b/>
        <i/>
        <sz val="11"/>
        <color theme="1"/>
        <rFont val="Myriad Pro"/>
        <family val="2"/>
      </rPr>
      <t>Other Insurance:</t>
    </r>
    <r>
      <rPr>
        <sz val="11"/>
        <color theme="1"/>
        <rFont val="Myriad Pro"/>
        <family val="2"/>
      </rPr>
      <t xml:space="preserve"> Includes Railroad Retirement Plans and anyone who has selected "other."</t>
    </r>
  </si>
  <si>
    <r>
      <rPr>
        <b/>
        <i/>
        <sz val="11"/>
        <color theme="1"/>
        <rFont val="Myriad Pro"/>
        <family val="2"/>
      </rPr>
      <t xml:space="preserve">Medicaid (Health First Colorado): </t>
    </r>
    <r>
      <rPr>
        <sz val="11"/>
        <color theme="1"/>
        <rFont val="Myriad Pro"/>
        <family val="2"/>
      </rPr>
      <t>A federal-state health insurance program that provides coverage to low-income people. The term "Medicaid" and the program's new name, Health First Colorado, were both used in the survey language.</t>
    </r>
  </si>
  <si>
    <r>
      <rPr>
        <b/>
        <i/>
        <sz val="11"/>
        <color theme="1"/>
        <rFont val="Myriad Pro"/>
        <family val="2"/>
      </rPr>
      <t xml:space="preserve">Child Health Plan </t>
    </r>
    <r>
      <rPr>
        <b/>
        <sz val="11"/>
        <color theme="1"/>
        <rFont val="Myriad Pro"/>
        <family val="2"/>
      </rPr>
      <t>Plus</t>
    </r>
    <r>
      <rPr>
        <b/>
        <i/>
        <sz val="11"/>
        <color theme="1"/>
        <rFont val="Myriad Pro"/>
        <family val="2"/>
      </rPr>
      <t xml:space="preserve"> (CHP+):</t>
    </r>
    <r>
      <rPr>
        <sz val="11"/>
        <color theme="1"/>
        <rFont val="Myriad Pro"/>
        <family val="2"/>
      </rPr>
      <t xml:space="preserve"> A federal-state health insurance program for low-income children and pregnant women. It is for people who earn too much to qualify for Medicaid , but not enough to pay for private insurance.</t>
    </r>
  </si>
  <si>
    <t>This category includes people who indicate they have no form of coverage or reported Indian Health Service as their sole form of coverage.</t>
  </si>
  <si>
    <t>2017 Methodology Updates</t>
  </si>
  <si>
    <r>
      <rPr>
        <b/>
        <i/>
        <sz val="11"/>
        <color theme="1"/>
        <rFont val="Myriad Pro"/>
        <family val="2"/>
      </rPr>
      <t xml:space="preserve">Income: </t>
    </r>
    <r>
      <rPr>
        <sz val="11"/>
        <color theme="1"/>
        <rFont val="Myriad Pro"/>
        <family val="2"/>
      </rPr>
      <t xml:space="preserve">CHI revised the methodology for calculating family income. In prior years, income received by the family in the prior month was multiplied by twelve to arrive at annual income. In the new method, family income is based on the annual income reported for the prior year. The updated method provides income and poverty data more closely aligned with other sources, including the American Community Survey. Past CHAS estimates were updated to allow for accurate comparisons. </t>
    </r>
  </si>
  <si>
    <r>
      <rPr>
        <b/>
        <i/>
        <sz val="11"/>
        <color theme="1"/>
        <rFont val="Myriad Pro"/>
        <family val="2"/>
      </rPr>
      <t>Type of Place You Receive Care:</t>
    </r>
    <r>
      <rPr>
        <b/>
        <sz val="11"/>
        <color theme="1"/>
        <rFont val="Myriad Pro"/>
        <family val="2"/>
      </rPr>
      <t xml:space="preserve"> </t>
    </r>
    <r>
      <rPr>
        <sz val="11"/>
        <color theme="1"/>
        <rFont val="Myriad Pro"/>
        <family val="2"/>
      </rPr>
      <t>A category for "A freestanding emergency room" was added to the list of places. This was included under "other" so as not to impact trendability of hospital-connected ERs across years.</t>
    </r>
  </si>
  <si>
    <t xml:space="preserve">NA indicates that the data element is not available for that particular year either because the question was not asked in that year of the survey or because there was not sufficient sample to run an estimate. </t>
  </si>
  <si>
    <t>For CHAS reports, graphics, maps and information about the public use and research files click the link below:</t>
  </si>
  <si>
    <t>For the 2017 CHAS questionnaire, click the link below:</t>
  </si>
  <si>
    <t>https://www.coloradohealthinstitute.org/sites/default/files/file_attachments/2017_CHAS_SurveyTool_Formatted.pdf</t>
  </si>
  <si>
    <t>Emily Johnson</t>
  </si>
  <si>
    <t>JohnsonE@ColoradoHealthInstitute.org</t>
  </si>
  <si>
    <t>720.382.7099</t>
  </si>
  <si>
    <t>Senior Policy and Statistical Analyst</t>
  </si>
  <si>
    <t>Figure 1. 21 Health Statistics Regions, Colorado, 2017</t>
  </si>
  <si>
    <t>Private insurance</t>
  </si>
  <si>
    <t>Employer-sponsored insurance</t>
  </si>
  <si>
    <t>Public insurance</t>
  </si>
  <si>
    <t>Lost coverage or switched from one type of insurance to another in the past 12 months (insured)</t>
  </si>
  <si>
    <t>Place of employment offers health insurance to its employees (employed adults ages 19-64)</t>
  </si>
  <si>
    <t>Respondent/employee was offered health insurance through employer (employed adults ages 19-64)</t>
  </si>
  <si>
    <t>Some other place/don't go to one place most often</t>
  </si>
  <si>
    <t>General doctor care</t>
  </si>
  <si>
    <t>Specialty care</t>
  </si>
  <si>
    <t>You were unable to schedule an appointment because you could not find child care (has child 0-14)</t>
  </si>
  <si>
    <t>Good mental health (less than 8 days of poor mental health during the past 30 days; ages 5 and older)</t>
  </si>
  <si>
    <t>Poor mental health (8 or more days of poor mental health during the past 30 days; ages 5 and older)</t>
  </si>
  <si>
    <t>Needed mental health care or counseling services but did not get it at that time during the past 12 months (ages 5 and older)</t>
  </si>
  <si>
    <t>Limited in any way in your ability to work because of a physical, mental, or emotional health problem (ages 18 and older)</t>
  </si>
  <si>
    <t>If you were eligible for health coverage through a public program at no cost to you, you become enrolled (uninsured)</t>
  </si>
  <si>
    <t>Has a health savings account</t>
  </si>
  <si>
    <t>Has an advance directive</t>
  </si>
  <si>
    <t>Ever had a serious discussion about your advance directive with a health care provider</t>
  </si>
  <si>
    <t>Ever had a serious discussion about your advance directive with a family member, friend, or other person you trust</t>
  </si>
  <si>
    <r>
      <rPr>
        <b/>
        <i/>
        <sz val="11"/>
        <color theme="1"/>
        <rFont val="Myriad Pro"/>
        <family val="2"/>
      </rPr>
      <t xml:space="preserve">Medicare: </t>
    </r>
    <r>
      <rPr>
        <sz val="11"/>
        <color theme="1"/>
        <rFont val="Myriad Pro"/>
        <family val="2"/>
      </rPr>
      <t>The federal health insurance program for seniors who are 65 or older and people with disabilities. Nearly everyone in those categories qualifies for Medicare, regardless of income or assets.</t>
    </r>
  </si>
  <si>
    <t>You did not seek an appointment because you were uninsured (asked of uninsured at some point in the past 12 months)</t>
  </si>
  <si>
    <t>Individual market (includes "other")</t>
  </si>
  <si>
    <t>You were unable to make an appointment because you could not take off from work (employed adults 16 and older)</t>
  </si>
  <si>
    <t>This workbook contains 22 tabs: 21 for each health statistics region (HSR) and 1 for the state of Colorado.</t>
  </si>
  <si>
    <t>Each tab contains data for the specified HSR for all 5 years of survey data: 2009, 2011, 2013, 2015 and 2017. The highlighted rows indicate the topics in which the data are broken down. An additional workbook that breaks down the data by demogrpahic group is also available.</t>
  </si>
  <si>
    <t>Date Last Updated: September 18, 2017</t>
  </si>
  <si>
    <t>Colorado Health Access Survey Data: Health Statistics Region 1</t>
  </si>
  <si>
    <t>Phillips, Logan, Morgan, Sedgwick, Washington and Yuma counties</t>
  </si>
  <si>
    <t>HSR 1</t>
  </si>
  <si>
    <t>Colorado Health Access Survey Data: Health Statistics Region 10</t>
  </si>
  <si>
    <t>Delta, Gunnison, Hinsdale, Montrose, Ouray and San Miguel counties</t>
  </si>
  <si>
    <t>HSR 10</t>
  </si>
  <si>
    <t>Colorado Health Access Survey Data: Health Statistics Region 11</t>
  </si>
  <si>
    <t>Jackson, Moffat, Rio Blanco and Routt counties</t>
  </si>
  <si>
    <t>HSR 11</t>
  </si>
  <si>
    <t>Colorado Health Access Survey Data: Health Statistics Region 12</t>
  </si>
  <si>
    <t>Eagle, Garfield, Grand, Pitkin and Summit counties</t>
  </si>
  <si>
    <t>HSR 12</t>
  </si>
  <si>
    <t>Colorado Health Access Survey Data: Health Statistics Region 13</t>
  </si>
  <si>
    <t>Chaffee, Custer, Fremont and Lake counties</t>
  </si>
  <si>
    <t>HSR 13</t>
  </si>
  <si>
    <t>Colorado Health Access Survey Data: Health Statistics Region 14</t>
  </si>
  <si>
    <t>Adams County</t>
  </si>
  <si>
    <t>HSR 14</t>
  </si>
  <si>
    <t>Colorado Health Access Survey Data: Health Statistics Region 15</t>
  </si>
  <si>
    <t>Arapahoe County</t>
  </si>
  <si>
    <t>HSR 15</t>
  </si>
  <si>
    <t>Colorado Health Access Survey Data: Health Statistics Region 16</t>
  </si>
  <si>
    <t>Boulder and Broomfield counties</t>
  </si>
  <si>
    <t>HSR 16</t>
  </si>
  <si>
    <t>Colorado Health Access Survey Data: Health Statistics Region 17</t>
  </si>
  <si>
    <t>Clear Creek, Gilpin, Park and Teller counties</t>
  </si>
  <si>
    <t>HSR 17</t>
  </si>
  <si>
    <t>Colorado Health Access Survey Data: Health Statistics Region 18</t>
  </si>
  <si>
    <t>Weld County</t>
  </si>
  <si>
    <t>HSR 18</t>
  </si>
  <si>
    <t>Colorado Health Access Survey Data: Health Statistics Region 19</t>
  </si>
  <si>
    <t>Mesa County</t>
  </si>
  <si>
    <t>HSR 19</t>
  </si>
  <si>
    <t>Colorado Health Access Survey Data: Health Statistics Region 2</t>
  </si>
  <si>
    <t>Larimer County</t>
  </si>
  <si>
    <t>HSR 2</t>
  </si>
  <si>
    <t>Colorado Health Access Survey Data: Health Statistics Region 20</t>
  </si>
  <si>
    <t>Denver County</t>
  </si>
  <si>
    <t>HSR 20</t>
  </si>
  <si>
    <t>Colorado Health Access Survey Data: Health Statistics Region 21</t>
  </si>
  <si>
    <t>Jefferson County</t>
  </si>
  <si>
    <t>HSR 21</t>
  </si>
  <si>
    <t>Colorado Health Access Survey Data: Health Statistics Region 3</t>
  </si>
  <si>
    <t>Douglas County</t>
  </si>
  <si>
    <t>HSR 3</t>
  </si>
  <si>
    <t>Colorado Health Access Survey Data: Health Statistics Region 4</t>
  </si>
  <si>
    <t>El Paso County</t>
  </si>
  <si>
    <t>HSR 4</t>
  </si>
  <si>
    <t>Colorado Health Access Survey Data: Health Statistics Region 5</t>
  </si>
  <si>
    <t>Cheyenne, Elbert, Kit Carson and Lincoln counties</t>
  </si>
  <si>
    <t>HSR 5</t>
  </si>
  <si>
    <t>Colorado Health Access Survey Data: Health Statistics Region 6</t>
  </si>
  <si>
    <t>Baca, Bent, Crowley, Huerfano, Kiowa, Las Animas, Otero and Prowers counties</t>
  </si>
  <si>
    <t>HSR 6</t>
  </si>
  <si>
    <t>Colorado Health Access Survey Data: Health Statistics Region 7</t>
  </si>
  <si>
    <t>Pueblo County</t>
  </si>
  <si>
    <t>HSR 7</t>
  </si>
  <si>
    <t>Colorado Health Access Survey Data: Health Statistics Region 8</t>
  </si>
  <si>
    <t>Alamosa, Conejos, Costilla, Mineral, Rio Grande and Saguache counties</t>
  </si>
  <si>
    <t>HSR 8</t>
  </si>
  <si>
    <t>Colorado Health Access Survey Data: Health Statistics Region 9</t>
  </si>
  <si>
    <t>Archuleta, Dolores, La Plata, Montezuma and San Juan counties</t>
  </si>
  <si>
    <t>HSR 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</si>
</sst>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0.0%"/>
  </numFmts>
  <fonts count="23" x14ac:knownFonts="1">
    <font>
      <sz val="11"/>
      <color theme="1"/>
      <name val="Calibri"/>
      <family val="2"/>
      <scheme val="minor"/>
    </font>
    <font>
      <sz val="11"/>
      <color theme="1"/>
      <name val="Myriad Pro"/>
      <family val="2"/>
    </font>
    <font>
      <sz val="11"/>
      <color theme="1"/>
      <name val="Myriad Pro"/>
      <family val="2"/>
    </font>
    <font>
      <sz val="11"/>
      <name val="Myriad Pro"/>
      <family val="2"/>
    </font>
    <font>
      <i/>
      <sz val="11"/>
      <name val="Myriad Pro"/>
      <family val="2"/>
    </font>
    <font>
      <b/>
      <sz val="11"/>
      <color theme="1"/>
      <name val="Myriad Pro"/>
      <family val="2"/>
    </font>
    <font>
      <b/>
      <sz val="11"/>
      <color theme="0"/>
      <name val="Myriad Pro"/>
      <family val="2"/>
    </font>
    <font>
      <b/>
      <i/>
      <sz val="11"/>
      <color theme="1"/>
      <name val="Myriad Pro"/>
      <family val="2"/>
    </font>
    <font>
      <b/>
      <i/>
      <u/>
      <sz val="11"/>
      <color theme="1"/>
      <name val="Myriad Pro"/>
      <family val="2"/>
    </font>
    <font>
      <b/>
      <i/>
      <sz val="11"/>
      <name val="Myriad Pro"/>
      <family val="2"/>
    </font>
    <font>
      <sz val="11"/>
      <color theme="1"/>
      <name val="Calibri"/>
      <family val="2"/>
      <scheme val="minor"/>
    </font>
    <font>
      <b/>
      <sz val="14"/>
      <color theme="1"/>
      <name val="Myriad Pro"/>
      <family val="2"/>
    </font>
    <font>
      <b/>
      <i/>
      <sz val="13"/>
      <color theme="1"/>
      <name val="Myriad Pro"/>
      <family val="2"/>
    </font>
    <font>
      <b/>
      <sz val="11"/>
      <name val="Myriad Pro"/>
      <family val="2"/>
    </font>
    <font>
      <b/>
      <u/>
      <sz val="11"/>
      <color theme="1"/>
      <name val="Myriad Pro"/>
      <family val="2"/>
    </font>
    <font>
      <b/>
      <sz val="18"/>
      <color theme="1"/>
      <name val="Myriad Pro"/>
      <family val="2"/>
    </font>
    <font>
      <i/>
      <sz val="14"/>
      <color theme="1"/>
      <name val="Myriad Pro"/>
      <family val="2"/>
    </font>
    <font>
      <sz val="10"/>
      <color theme="1"/>
      <name val="Ebrima"/>
      <family val="2"/>
    </font>
    <font>
      <sz val="10"/>
      <color theme="1"/>
      <name val="Myriad Pro"/>
      <family val="2"/>
    </font>
    <font>
      <u/>
      <sz val="10"/>
      <color theme="10"/>
      <name val="Ebrima"/>
      <family val="2"/>
    </font>
    <font>
      <b/>
      <sz val="15"/>
      <color theme="1"/>
      <name val="Myriad Pro"/>
      <family val="2"/>
    </font>
    <font>
      <u/>
      <sz val="11"/>
      <color theme="10"/>
      <name val="Myriad Pro"/>
      <family val="2"/>
    </font>
    <font>
      <b/>
      <sz val="12"/>
      <color theme="1"/>
      <name val="Myriad Pro"/>
      <family val="2"/>
    </font>
  </fonts>
  <fills count="19">
    <fill>
      <patternFill patternType="none"/>
    </fill>
    <fill>
      <patternFill patternType="gray125"/>
    </fill>
    <fill>
      <patternFill patternType="solid">
        <fgColor theme="2"/>
        <bgColor indexed="64"/>
      </patternFill>
    </fill>
    <fill>
      <patternFill patternType="solid">
        <fgColor theme="3"/>
        <bgColor indexed="64"/>
      </patternFill>
    </fill>
    <fill>
      <patternFill patternType="solid">
        <fgColor theme="4" tint="0.79998168889431442"/>
        <bgColor indexed="64"/>
      </patternFill>
    </fill>
    <fill>
      <patternFill patternType="solid">
        <fgColor theme="4"/>
        <bgColor indexed="64"/>
      </patternFill>
    </fill>
    <fill>
      <patternFill patternType="solid">
        <fgColor theme="5"/>
        <bgColor indexed="64"/>
      </patternFill>
    </fill>
    <fill>
      <patternFill patternType="solid">
        <fgColor theme="5" tint="0.79998168889431442"/>
        <bgColor indexed="64"/>
      </patternFill>
    </fill>
    <fill>
      <patternFill patternType="solid">
        <fgColor theme="4" tint="-0.499984740745262"/>
        <bgColor indexed="64"/>
      </patternFill>
    </fill>
    <fill>
      <patternFill patternType="solid">
        <fgColor theme="9" tint="0.79998168889431442"/>
        <bgColor indexed="64"/>
      </patternFill>
    </fill>
    <fill>
      <patternFill patternType="solid">
        <fgColor theme="9"/>
        <bgColor indexed="64"/>
      </patternFill>
    </fill>
    <fill>
      <patternFill patternType="solid">
        <fgColor theme="6"/>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2" tint="0.59999389629810485"/>
        <bgColor indexed="64"/>
      </patternFill>
    </fill>
    <fill>
      <patternFill patternType="solid">
        <fgColor theme="3" tint="0.59999389629810485"/>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9" tint="0.39997558519241921"/>
        <bgColor indexed="64"/>
      </patternFill>
    </fill>
  </fills>
  <borders count="7">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43" fontId="10" fillId="0" borderId="0" applyFont="0" applyFill="0" applyBorder="0" applyAlignment="0" applyProtection="0"/>
    <xf numFmtId="9" fontId="10" fillId="0" borderId="0" applyFont="0" applyFill="0" applyBorder="0" applyAlignment="0" applyProtection="0"/>
    <xf numFmtId="0" fontId="17" fillId="0" borderId="0"/>
    <xf numFmtId="0" fontId="19" fillId="0" borderId="0" applyNumberFormat="0" applyFill="0" applyBorder="0" applyAlignment="0" applyProtection="0"/>
  </cellStyleXfs>
  <cellXfs count="105">
    <xf numFmtId="0" fontId="0" fillId="0" borderId="0" xfId="0"/>
    <xf numFmtId="0" fontId="2" fillId="0" borderId="0" xfId="0" applyFont="1"/>
    <xf numFmtId="0" fontId="2" fillId="0" borderId="2" xfId="0" applyFont="1" applyBorder="1" applyAlignment="1">
      <alignment horizontal="left"/>
    </xf>
    <xf numFmtId="0" fontId="2" fillId="0" borderId="2" xfId="0" applyFont="1" applyBorder="1" applyAlignment="1">
      <alignment horizontal="left" indent="3"/>
    </xf>
    <xf numFmtId="0" fontId="2" fillId="0" borderId="2" xfId="0" applyFont="1" applyFill="1" applyBorder="1" applyAlignment="1">
      <alignment horizontal="left"/>
    </xf>
    <xf numFmtId="0" fontId="3" fillId="0" borderId="2" xfId="0" applyFont="1" applyBorder="1" applyAlignment="1">
      <alignment horizontal="left"/>
    </xf>
    <xf numFmtId="0" fontId="3" fillId="0" borderId="2" xfId="0" applyFont="1" applyBorder="1" applyAlignment="1">
      <alignment horizontal="left" indent="1"/>
    </xf>
    <xf numFmtId="0" fontId="3" fillId="0" borderId="2" xfId="0" applyFont="1" applyFill="1" applyBorder="1" applyAlignment="1">
      <alignment horizontal="left"/>
    </xf>
    <xf numFmtId="0" fontId="5" fillId="4" borderId="3" xfId="0" applyFont="1" applyFill="1" applyBorder="1" applyAlignment="1">
      <alignment horizontal="center"/>
    </xf>
    <xf numFmtId="0" fontId="5" fillId="7" borderId="3" xfId="0" applyFont="1" applyFill="1" applyBorder="1" applyAlignment="1">
      <alignment horizontal="center"/>
    </xf>
    <xf numFmtId="0" fontId="2" fillId="10" borderId="0" xfId="0" applyFont="1" applyFill="1"/>
    <xf numFmtId="0" fontId="2" fillId="0" borderId="0" xfId="0" applyFont="1" applyFill="1"/>
    <xf numFmtId="164" fontId="3" fillId="0" borderId="2" xfId="1" applyNumberFormat="1" applyFont="1" applyBorder="1" applyAlignment="1">
      <alignment horizontal="right"/>
    </xf>
    <xf numFmtId="164" fontId="2" fillId="0" borderId="2" xfId="1" applyNumberFormat="1" applyFont="1" applyBorder="1" applyAlignment="1">
      <alignment horizontal="right"/>
    </xf>
    <xf numFmtId="164" fontId="2" fillId="0" borderId="2" xfId="1" applyNumberFormat="1" applyFont="1" applyFill="1" applyBorder="1" applyAlignment="1">
      <alignment horizontal="right"/>
    </xf>
    <xf numFmtId="164" fontId="5" fillId="4" borderId="3" xfId="1" applyNumberFormat="1" applyFont="1" applyFill="1" applyBorder="1" applyAlignment="1">
      <alignment horizontal="center"/>
    </xf>
    <xf numFmtId="165" fontId="3" fillId="0" borderId="2" xfId="2" applyNumberFormat="1" applyFont="1" applyBorder="1" applyAlignment="1">
      <alignment horizontal="right"/>
    </xf>
    <xf numFmtId="165" fontId="2" fillId="0" borderId="2" xfId="2" applyNumberFormat="1" applyFont="1" applyBorder="1" applyAlignment="1">
      <alignment horizontal="right"/>
    </xf>
    <xf numFmtId="165" fontId="2" fillId="0" borderId="2" xfId="2" applyNumberFormat="1" applyFont="1" applyFill="1" applyBorder="1" applyAlignment="1">
      <alignment horizontal="right"/>
    </xf>
    <xf numFmtId="165" fontId="5" fillId="4" borderId="3" xfId="2" applyNumberFormat="1" applyFont="1" applyFill="1" applyBorder="1" applyAlignment="1">
      <alignment horizontal="center"/>
    </xf>
    <xf numFmtId="164" fontId="2" fillId="0" borderId="0" xfId="1" applyNumberFormat="1" applyFont="1" applyAlignment="1">
      <alignment horizontal="right"/>
    </xf>
    <xf numFmtId="165" fontId="2" fillId="0" borderId="0" xfId="2" applyNumberFormat="1" applyFont="1" applyAlignment="1">
      <alignment horizontal="right"/>
    </xf>
    <xf numFmtId="164" fontId="2" fillId="0" borderId="0" xfId="1" applyNumberFormat="1" applyFont="1"/>
    <xf numFmtId="165" fontId="2" fillId="0" borderId="0" xfId="2" applyNumberFormat="1" applyFont="1"/>
    <xf numFmtId="164" fontId="3" fillId="0" borderId="2" xfId="1" applyNumberFormat="1" applyFont="1" applyBorder="1" applyAlignment="1"/>
    <xf numFmtId="0" fontId="18" fillId="0" borderId="0" xfId="3" applyFont="1"/>
    <xf numFmtId="165" fontId="2" fillId="0" borderId="2" xfId="0" applyNumberFormat="1" applyFont="1" applyBorder="1"/>
    <xf numFmtId="0" fontId="1" fillId="0" borderId="2" xfId="0" applyFont="1" applyBorder="1" applyAlignment="1">
      <alignment horizontal="left" indent="2"/>
    </xf>
    <xf numFmtId="0" fontId="1" fillId="0" borderId="2" xfId="0" applyFont="1" applyBorder="1"/>
    <xf numFmtId="164" fontId="1" fillId="0" borderId="2" xfId="1" applyNumberFormat="1" applyFont="1" applyBorder="1" applyAlignment="1">
      <alignment horizontal="right"/>
    </xf>
    <xf numFmtId="0" fontId="1" fillId="0" borderId="2" xfId="0" applyFont="1" applyFill="1" applyBorder="1" applyAlignment="1">
      <alignment horizontal="left"/>
    </xf>
    <xf numFmtId="0" fontId="1" fillId="0" borderId="4" xfId="0" applyFont="1" applyFill="1" applyBorder="1" applyAlignment="1">
      <alignment horizontal="left"/>
    </xf>
    <xf numFmtId="0" fontId="1" fillId="0" borderId="4" xfId="0" applyFont="1" applyFill="1" applyBorder="1" applyAlignment="1">
      <alignment horizontal="left" wrapText="1"/>
    </xf>
    <xf numFmtId="0" fontId="2" fillId="0" borderId="2" xfId="0" applyFont="1" applyBorder="1" applyAlignment="1">
      <alignment horizontal="left"/>
    </xf>
    <xf numFmtId="0" fontId="1" fillId="0" borderId="2" xfId="0" applyFont="1" applyBorder="1" applyAlignment="1">
      <alignment horizontal="left"/>
    </xf>
    <xf numFmtId="0" fontId="2" fillId="0" borderId="2" xfId="0" applyFont="1" applyBorder="1" applyAlignment="1"/>
    <xf numFmtId="164" fontId="2" fillId="0" borderId="3" xfId="1" applyNumberFormat="1" applyFont="1" applyBorder="1" applyAlignment="1">
      <alignment horizontal="right"/>
    </xf>
    <xf numFmtId="165" fontId="2" fillId="0" borderId="3" xfId="2" applyNumberFormat="1" applyFont="1" applyBorder="1" applyAlignment="1">
      <alignment horizontal="right"/>
    </xf>
    <xf numFmtId="164" fontId="3" fillId="0" borderId="6" xfId="1" applyNumberFormat="1" applyFont="1" applyBorder="1" applyAlignment="1">
      <alignment horizontal="right"/>
    </xf>
    <xf numFmtId="164" fontId="2" fillId="0" borderId="6" xfId="1" applyNumberFormat="1" applyFont="1" applyBorder="1" applyAlignment="1">
      <alignment horizontal="right"/>
    </xf>
    <xf numFmtId="165" fontId="2" fillId="0" borderId="6" xfId="2" applyNumberFormat="1" applyFont="1" applyBorder="1" applyAlignment="1">
      <alignment horizontal="right"/>
    </xf>
    <xf numFmtId="165" fontId="1" fillId="0" borderId="2" xfId="2" applyNumberFormat="1" applyFont="1" applyBorder="1" applyAlignment="1">
      <alignment horizontal="right"/>
    </xf>
    <xf numFmtId="0" fontId="5" fillId="15" borderId="3" xfId="0" applyFont="1" applyFill="1" applyBorder="1" applyAlignment="1">
      <alignment horizontal="center"/>
    </xf>
    <xf numFmtId="0" fontId="5" fillId="14" borderId="3" xfId="0" applyFont="1" applyFill="1" applyBorder="1" applyAlignment="1">
      <alignment horizontal="center"/>
    </xf>
    <xf numFmtId="0" fontId="5" fillId="12" borderId="3" xfId="0" applyFont="1" applyFill="1" applyBorder="1" applyAlignment="1">
      <alignment horizontal="center"/>
    </xf>
    <xf numFmtId="0" fontId="5" fillId="13" borderId="3" xfId="0" applyFont="1" applyFill="1" applyBorder="1" applyAlignment="1">
      <alignment horizontal="center"/>
    </xf>
    <xf numFmtId="0" fontId="5" fillId="16" borderId="2" xfId="0" applyFont="1" applyFill="1" applyBorder="1" applyAlignment="1">
      <alignment horizontal="center"/>
    </xf>
    <xf numFmtId="0" fontId="21" fillId="0" borderId="0" xfId="4" applyFont="1" applyAlignment="1">
      <alignment horizontal="left"/>
    </xf>
    <xf numFmtId="0" fontId="15" fillId="0" borderId="0" xfId="0" applyFont="1" applyFill="1" applyAlignment="1">
      <alignment horizontal="center" vertical="top" wrapText="1"/>
    </xf>
    <xf numFmtId="0" fontId="1" fillId="0" borderId="0" xfId="0" applyFont="1" applyFill="1" applyAlignment="1">
      <alignment vertical="top"/>
    </xf>
    <xf numFmtId="0" fontId="16" fillId="0" borderId="0" xfId="0" applyFont="1" applyFill="1" applyAlignment="1">
      <alignment horizontal="center" vertical="top" wrapText="1"/>
    </xf>
    <xf numFmtId="0" fontId="1" fillId="0" borderId="0" xfId="0" applyFont="1" applyFill="1" applyAlignment="1">
      <alignment vertical="top" wrapText="1"/>
    </xf>
    <xf numFmtId="0" fontId="11" fillId="0" borderId="0" xfId="0" applyFont="1" applyFill="1" applyAlignment="1">
      <alignment vertical="top" wrapText="1"/>
    </xf>
    <xf numFmtId="0" fontId="14" fillId="0" borderId="0" xfId="0" applyFont="1" applyFill="1" applyAlignment="1">
      <alignment vertical="top" wrapText="1"/>
    </xf>
    <xf numFmtId="0" fontId="1" fillId="0" borderId="0" xfId="3" applyFont="1"/>
    <xf numFmtId="0" fontId="10" fillId="0" borderId="0" xfId="0" applyFont="1"/>
    <xf numFmtId="0" fontId="5" fillId="0" borderId="0" xfId="3" applyFont="1"/>
    <xf numFmtId="0" fontId="1" fillId="0" borderId="0" xfId="3" applyFont="1" applyFill="1"/>
    <xf numFmtId="0" fontId="21" fillId="0" borderId="0" xfId="4" applyFont="1" applyAlignment="1">
      <alignment vertical="center" wrapText="1"/>
    </xf>
    <xf numFmtId="0" fontId="22" fillId="0" borderId="0" xfId="0" applyFont="1"/>
    <xf numFmtId="0" fontId="3" fillId="0" borderId="2" xfId="0" applyFont="1" applyBorder="1" applyAlignment="1">
      <alignment horizontal="left" indent="3"/>
    </xf>
    <xf numFmtId="0" fontId="2" fillId="0" borderId="2" xfId="0" applyFont="1" applyBorder="1" applyAlignment="1">
      <alignment horizontal="left" indent="5"/>
    </xf>
    <xf numFmtId="0" fontId="1" fillId="0" borderId="2" xfId="0" applyFont="1" applyBorder="1" applyAlignment="1">
      <alignment horizontal="left" indent="5"/>
    </xf>
    <xf numFmtId="0" fontId="1" fillId="0" borderId="2" xfId="0" applyFont="1" applyBorder="1" applyAlignment="1">
      <alignment horizontal="left" vertical="top" wrapText="1"/>
    </xf>
    <xf numFmtId="0" fontId="1" fillId="0" borderId="2" xfId="0" applyFont="1" applyFill="1" applyBorder="1" applyAlignment="1">
      <alignment horizontal="left" wrapText="1"/>
    </xf>
    <xf numFmtId="164" fontId="2" fillId="0" borderId="0" xfId="0" applyNumberFormat="1" applyFont="1" applyFill="1"/>
    <xf numFmtId="164" fontId="3" fillId="0" borderId="2" xfId="1" applyNumberFormat="1" applyFont="1" applyFill="1" applyBorder="1" applyAlignment="1">
      <alignment horizontal="right"/>
    </xf>
    <xf numFmtId="165" fontId="3" fillId="0" borderId="2" xfId="2" applyNumberFormat="1" applyFont="1" applyFill="1" applyBorder="1" applyAlignment="1">
      <alignment horizontal="right"/>
    </xf>
    <xf numFmtId="0" fontId="21" fillId="0" borderId="0" xfId="4" applyFont="1" applyAlignment="1">
      <alignment horizontal="left"/>
    </xf>
    <xf numFmtId="0" fontId="1" fillId="0" borderId="0" xfId="3" applyFont="1" applyAlignment="1">
      <alignment horizontal="left"/>
    </xf>
    <xf numFmtId="0" fontId="20" fillId="0" borderId="0" xfId="3" applyFont="1" applyAlignment="1">
      <alignment horizontal="center"/>
    </xf>
    <xf numFmtId="0" fontId="14" fillId="0" borderId="0" xfId="3" applyFont="1" applyAlignment="1">
      <alignment horizontal="left"/>
    </xf>
    <xf numFmtId="0" fontId="2" fillId="0" borderId="0" xfId="3" applyFont="1" applyAlignment="1">
      <alignment horizontal="left"/>
    </xf>
    <xf numFmtId="0" fontId="9" fillId="9" borderId="4" xfId="0" applyFont="1" applyFill="1" applyBorder="1" applyAlignment="1">
      <alignment horizontal="left"/>
    </xf>
    <xf numFmtId="0" fontId="4" fillId="9" borderId="1" xfId="0" applyFont="1" applyFill="1" applyBorder="1" applyAlignment="1">
      <alignment horizontal="left"/>
    </xf>
    <xf numFmtId="0" fontId="4" fillId="9" borderId="5" xfId="0" applyFont="1" applyFill="1" applyBorder="1" applyAlignment="1">
      <alignment horizontal="left"/>
    </xf>
    <xf numFmtId="0" fontId="13" fillId="10" borderId="2" xfId="0" applyFont="1" applyFill="1" applyBorder="1" applyAlignment="1">
      <alignment horizontal="left"/>
    </xf>
    <xf numFmtId="0" fontId="3" fillId="10" borderId="2" xfId="0" applyFont="1" applyFill="1" applyBorder="1" applyAlignment="1">
      <alignment horizontal="left"/>
    </xf>
    <xf numFmtId="0" fontId="11" fillId="0" borderId="0" xfId="0" applyFont="1" applyAlignment="1">
      <alignment horizontal="center"/>
    </xf>
    <xf numFmtId="0" fontId="6" fillId="3" borderId="4" xfId="0" applyFont="1" applyFill="1" applyBorder="1" applyAlignment="1">
      <alignment horizontal="center"/>
    </xf>
    <xf numFmtId="0" fontId="6" fillId="3" borderId="5" xfId="0" applyFont="1" applyFill="1" applyBorder="1" applyAlignment="1">
      <alignment horizontal="center"/>
    </xf>
    <xf numFmtId="0" fontId="6" fillId="2" borderId="4" xfId="0" applyFont="1" applyFill="1" applyBorder="1" applyAlignment="1">
      <alignment horizontal="center"/>
    </xf>
    <xf numFmtId="0" fontId="6" fillId="2" borderId="5" xfId="0" applyFont="1" applyFill="1" applyBorder="1" applyAlignment="1">
      <alignment horizontal="center"/>
    </xf>
    <xf numFmtId="0" fontId="6" fillId="5" borderId="4" xfId="0" applyFont="1" applyFill="1" applyBorder="1" applyAlignment="1">
      <alignment horizontal="center"/>
    </xf>
    <xf numFmtId="0" fontId="6" fillId="5" borderId="5" xfId="0" applyFont="1" applyFill="1" applyBorder="1" applyAlignment="1">
      <alignment horizontal="center"/>
    </xf>
    <xf numFmtId="0" fontId="6" fillId="11" borderId="4" xfId="0" applyFont="1" applyFill="1" applyBorder="1" applyAlignment="1">
      <alignment horizontal="center"/>
    </xf>
    <xf numFmtId="0" fontId="6" fillId="11" borderId="5" xfId="0" applyFont="1" applyFill="1" applyBorder="1" applyAlignment="1">
      <alignment horizontal="center"/>
    </xf>
    <xf numFmtId="0" fontId="9" fillId="18" borderId="4" xfId="0" applyFont="1" applyFill="1" applyBorder="1" applyAlignment="1">
      <alignment horizontal="left"/>
    </xf>
    <xf numFmtId="0" fontId="4" fillId="18" borderId="1" xfId="0" applyFont="1" applyFill="1" applyBorder="1" applyAlignment="1">
      <alignment horizontal="left"/>
    </xf>
    <xf numFmtId="0" fontId="4" fillId="18" borderId="5" xfId="0" applyFont="1" applyFill="1" applyBorder="1" applyAlignment="1">
      <alignment horizontal="left"/>
    </xf>
    <xf numFmtId="0" fontId="6" fillId="6" borderId="4" xfId="0" applyFont="1" applyFill="1" applyBorder="1" applyAlignment="1">
      <alignment horizontal="center"/>
    </xf>
    <xf numFmtId="0" fontId="6" fillId="6" borderId="5" xfId="0" applyFont="1" applyFill="1" applyBorder="1" applyAlignment="1">
      <alignment horizontal="center"/>
    </xf>
    <xf numFmtId="0" fontId="13" fillId="10" borderId="4" xfId="0" applyFont="1" applyFill="1" applyBorder="1" applyAlignment="1">
      <alignment horizontal="left"/>
    </xf>
    <xf numFmtId="0" fontId="13" fillId="10" borderId="1" xfId="0" applyFont="1" applyFill="1" applyBorder="1" applyAlignment="1">
      <alignment horizontal="left"/>
    </xf>
    <xf numFmtId="0" fontId="7" fillId="9" borderId="4" xfId="0" applyFont="1" applyFill="1" applyBorder="1" applyAlignment="1">
      <alignment horizontal="left"/>
    </xf>
    <xf numFmtId="0" fontId="7" fillId="9" borderId="1" xfId="0" applyFont="1" applyFill="1" applyBorder="1" applyAlignment="1">
      <alignment horizontal="left"/>
    </xf>
    <xf numFmtId="0" fontId="7" fillId="9" borderId="5" xfId="0" applyFont="1" applyFill="1" applyBorder="1" applyAlignment="1">
      <alignment horizontal="left"/>
    </xf>
    <xf numFmtId="0" fontId="7" fillId="9" borderId="2" xfId="0" applyFont="1" applyFill="1" applyBorder="1" applyAlignment="1">
      <alignment horizontal="center"/>
    </xf>
    <xf numFmtId="0" fontId="6" fillId="8" borderId="4" xfId="0" applyFont="1" applyFill="1" applyBorder="1" applyAlignment="1">
      <alignment horizontal="center"/>
    </xf>
    <xf numFmtId="0" fontId="6" fillId="8" borderId="1" xfId="0" applyFont="1" applyFill="1" applyBorder="1" applyAlignment="1">
      <alignment horizontal="center"/>
    </xf>
    <xf numFmtId="0" fontId="6" fillId="8" borderId="5" xfId="0" applyFont="1" applyFill="1" applyBorder="1" applyAlignment="1">
      <alignment horizontal="center"/>
    </xf>
    <xf numFmtId="0" fontId="6" fillId="5" borderId="2" xfId="0" applyFont="1" applyFill="1" applyBorder="1" applyAlignment="1">
      <alignment horizontal="center"/>
    </xf>
    <xf numFmtId="0" fontId="6" fillId="17" borderId="2" xfId="0" applyFont="1" applyFill="1" applyBorder="1" applyAlignment="1">
      <alignment horizontal="center"/>
    </xf>
    <xf numFmtId="0" fontId="12" fillId="0" borderId="0" xfId="0" applyFont="1" applyAlignment="1">
      <alignment horizontal="center"/>
    </xf>
    <xf numFmtId="0" fontId="6" fillId="11" borderId="2" xfId="0" applyFont="1" applyFill="1" applyBorder="1" applyAlignment="1">
      <alignment horizontal="center"/>
    </xf>
  </cellXfs>
  <cellStyles count="5">
    <cellStyle name="Comma" xfId="1" builtinId="3"/>
    <cellStyle name="Hyperlink" xfId="4" builtinId="8"/>
    <cellStyle name="Normal" xfId="0" builtinId="0"/>
    <cellStyle name="Normal 2" xfId="3" xr:uid="{00000000-0005-0000-0000-00000300000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0</xdr:col>
      <xdr:colOff>1190625</xdr:colOff>
      <xdr:row>0</xdr:row>
      <xdr:rowOff>0</xdr:rowOff>
    </xdr:from>
    <xdr:to>
      <xdr:col>1</xdr:col>
      <xdr:colOff>6353175</xdr:colOff>
      <xdr:row>3</xdr:row>
      <xdr:rowOff>9524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0625" y="0"/>
          <a:ext cx="6457950" cy="581024"/>
        </a:xfrm>
        <a:prstGeom prst="rect">
          <a:avLst/>
        </a:prstGeom>
      </xdr:spPr>
    </xdr:pic>
    <xdr:clientData/>
  </xdr:twoCellAnchor>
  <xdr:twoCellAnchor editAs="oneCell">
    <xdr:from>
      <xdr:col>0</xdr:col>
      <xdr:colOff>1190625</xdr:colOff>
      <xdr:row>0</xdr:row>
      <xdr:rowOff>0</xdr:rowOff>
    </xdr:from>
    <xdr:to>
      <xdr:col>1</xdr:col>
      <xdr:colOff>6353175</xdr:colOff>
      <xdr:row>3</xdr:row>
      <xdr:rowOff>9524</xdr:rowOff>
    </xdr:to>
    <xdr:pic>
      <xdr:nvPicPr>
        <xdr:cNvPr id="3" name="Picture 2">
          <a:extLst>
            <a:ext uri="{FF2B5EF4-FFF2-40B4-BE49-F238E27FC236}">
              <a16:creationId xmlns:a16="http://schemas.microsoft.com/office/drawing/2014/main" id="{74F3AA75-02CC-4316-A92A-DD057F8E12D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0625" y="0"/>
          <a:ext cx="6457950" cy="5810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14</xdr:col>
      <xdr:colOff>387480</xdr:colOff>
      <xdr:row>36</xdr:row>
      <xdr:rowOff>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0500"/>
          <a:ext cx="8921880" cy="6667500"/>
        </a:xfrm>
        <a:prstGeom prst="rect">
          <a:avLst/>
        </a:prstGeom>
      </xdr:spPr>
    </xdr:pic>
    <xdr:clientData/>
  </xdr:twoCellAnchor>
</xdr:wsDr>
</file>

<file path=xl/theme/theme1.xml><?xml version="1.0" encoding="utf-8"?>
<a:theme xmlns:a="http://schemas.openxmlformats.org/drawingml/2006/main" name="Office Theme">
  <a:themeElements>
    <a:clrScheme name="New CHI">
      <a:dk1>
        <a:sysClr val="windowText" lastClr="000000"/>
      </a:dk1>
      <a:lt1>
        <a:sysClr val="window" lastClr="FFFFFF"/>
      </a:lt1>
      <a:dk2>
        <a:srgbClr val="555759"/>
      </a:dk2>
      <a:lt2>
        <a:srgbClr val="FDB91B"/>
      </a:lt2>
      <a:accent1>
        <a:srgbClr val="7AA6B9"/>
      </a:accent1>
      <a:accent2>
        <a:srgbClr val="2E6380"/>
      </a:accent2>
      <a:accent3>
        <a:srgbClr val="B42E12"/>
      </a:accent3>
      <a:accent4>
        <a:srgbClr val="817C00"/>
      </a:accent4>
      <a:accent5>
        <a:srgbClr val="8EA9C1"/>
      </a:accent5>
      <a:accent6>
        <a:srgbClr val="FED676"/>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coloradohealthinstitute.org/sites/default/files/file_attachments/2017_CHAS_SurveyTool_Formatted.pdf" TargetMode="External"/><Relationship Id="rId2" Type="http://schemas.openxmlformats.org/officeDocument/2006/relationships/hyperlink" Target="http://www.coloradohealthinstitute.org/key-issues/detail/health-coverage-and-the-uninsured/colorado-health-access-survey-1" TargetMode="External"/><Relationship Id="rId1" Type="http://schemas.openxmlformats.org/officeDocument/2006/relationships/hyperlink" Target="mailto:JohnsonE@ColoradoHealthInstitute.org"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5:B63"/>
  <sheetViews>
    <sheetView showGridLines="0" tabSelected="1" workbookViewId="0">
      <selection activeCell="A6" sqref="A6"/>
    </sheetView>
  </sheetViews>
  <sheetFormatPr defaultRowHeight="15" x14ac:dyDescent="0.25"/>
  <cols>
    <col min="1" max="1" width="19.42578125" bestFit="1" customWidth="1"/>
    <col min="2" max="2" width="110" customWidth="1"/>
  </cols>
  <sheetData>
    <row r="5" spans="1:2" ht="19.5" x14ac:dyDescent="0.3">
      <c r="A5" s="70" t="s">
        <v>100</v>
      </c>
      <c r="B5" s="70"/>
    </row>
    <row r="6" spans="1:2" x14ac:dyDescent="0.25">
      <c r="A6" s="54"/>
      <c r="B6" s="54"/>
    </row>
    <row r="7" spans="1:2" s="55" customFormat="1" x14ac:dyDescent="0.25">
      <c r="A7" s="69" t="s">
        <v>176</v>
      </c>
      <c r="B7" s="69"/>
    </row>
    <row r="8" spans="1:2" s="55" customFormat="1" x14ac:dyDescent="0.25">
      <c r="A8" s="54"/>
      <c r="B8" s="54"/>
    </row>
    <row r="9" spans="1:2" s="55" customFormat="1" x14ac:dyDescent="0.25">
      <c r="A9" s="69" t="s">
        <v>143</v>
      </c>
      <c r="B9" s="69"/>
    </row>
    <row r="10" spans="1:2" s="55" customFormat="1" x14ac:dyDescent="0.25">
      <c r="A10" s="68" t="s">
        <v>96</v>
      </c>
      <c r="B10" s="68"/>
    </row>
    <row r="11" spans="1:2" s="55" customFormat="1" x14ac:dyDescent="0.25">
      <c r="A11" s="47"/>
      <c r="B11" s="47"/>
    </row>
    <row r="12" spans="1:2" s="55" customFormat="1" x14ac:dyDescent="0.25">
      <c r="A12" s="69" t="s">
        <v>144</v>
      </c>
      <c r="B12" s="69"/>
    </row>
    <row r="13" spans="1:2" s="55" customFormat="1" x14ac:dyDescent="0.25">
      <c r="A13" s="68" t="s">
        <v>145</v>
      </c>
      <c r="B13" s="68"/>
    </row>
    <row r="14" spans="1:2" s="55" customFormat="1" x14ac:dyDescent="0.25">
      <c r="A14" s="54"/>
      <c r="B14" s="54"/>
    </row>
    <row r="15" spans="1:2" s="55" customFormat="1" x14ac:dyDescent="0.25">
      <c r="A15" s="56" t="s">
        <v>97</v>
      </c>
      <c r="B15" s="57" t="s">
        <v>146</v>
      </c>
    </row>
    <row r="16" spans="1:2" s="55" customFormat="1" x14ac:dyDescent="0.25">
      <c r="A16" s="54"/>
      <c r="B16" s="57" t="s">
        <v>149</v>
      </c>
    </row>
    <row r="17" spans="1:2" s="55" customFormat="1" x14ac:dyDescent="0.25">
      <c r="A17" s="54"/>
      <c r="B17" s="58" t="s">
        <v>147</v>
      </c>
    </row>
    <row r="18" spans="1:2" s="55" customFormat="1" x14ac:dyDescent="0.25">
      <c r="A18" s="54"/>
      <c r="B18" s="57" t="s">
        <v>148</v>
      </c>
    </row>
    <row r="19" spans="1:2" x14ac:dyDescent="0.25">
      <c r="A19" s="25"/>
      <c r="B19" s="25"/>
    </row>
    <row r="20" spans="1:2" x14ac:dyDescent="0.25">
      <c r="A20" s="71" t="s">
        <v>98</v>
      </c>
      <c r="B20" s="71"/>
    </row>
    <row r="21" spans="1:2" x14ac:dyDescent="0.25">
      <c r="A21" s="72" t="s">
        <v>99</v>
      </c>
      <c r="B21" s="72"/>
    </row>
    <row r="22" spans="1:2" s="55" customFormat="1" x14ac:dyDescent="0.25">
      <c r="A22" s="68" t="s">
        <v>101</v>
      </c>
      <c r="B22" s="68"/>
    </row>
    <row r="23" spans="1:2" s="55" customFormat="1" x14ac:dyDescent="0.25">
      <c r="A23" s="68" t="str">
        <f>CONCATENATE("Health Statistics Region 1 (",'HSR 1'!$A$2:$M$2,")")</f>
        <v>Health Statistics Region 1 (Phillips, Logan, Morgan, Sedgwick, Washington and Yuma counties)</v>
      </c>
      <c r="B23" s="68"/>
    </row>
    <row r="24" spans="1:2" s="55" customFormat="1" x14ac:dyDescent="0.25">
      <c r="A24" s="68" t="str">
        <f>CONCATENATE("Health Statistics Region 2 (",'HSR 2'!$A$2:$M$2,")")</f>
        <v>Health Statistics Region 2 (Larimer County)</v>
      </c>
      <c r="B24" s="68"/>
    </row>
    <row r="25" spans="1:2" s="55" customFormat="1" x14ac:dyDescent="0.25">
      <c r="A25" s="68" t="str">
        <f>CONCATENATE("Health Statistics Region 3 (",'HSR 3'!$A$2:$M$2,")")</f>
        <v>Health Statistics Region 3 (Douglas County)</v>
      </c>
      <c r="B25" s="68"/>
    </row>
    <row r="26" spans="1:2" s="55" customFormat="1" x14ac:dyDescent="0.25">
      <c r="A26" s="68" t="str">
        <f>CONCATENATE("Health Statistics Region 4 (",'HSR 4'!$A$2:$M$2,")")</f>
        <v>Health Statistics Region 4 (El Paso County)</v>
      </c>
      <c r="B26" s="68"/>
    </row>
    <row r="27" spans="1:2" s="55" customFormat="1" x14ac:dyDescent="0.25">
      <c r="A27" s="68" t="str">
        <f>CONCATENATE("Health Statistics Region 5 (",'HSR 5'!$A$2:$M$2,")")</f>
        <v>Health Statistics Region 5 (Cheyenne, Elbert, Kit Carson and Lincoln counties)</v>
      </c>
      <c r="B27" s="68"/>
    </row>
    <row r="28" spans="1:2" s="55" customFormat="1" x14ac:dyDescent="0.25">
      <c r="A28" s="68" t="str">
        <f>CONCATENATE("Health Statistics Region 6 (",'HSR 6'!$A$2:$M$2,")")</f>
        <v>Health Statistics Region 6 (Baca, Bent, Crowley, Huerfano, Kiowa, Las Animas, Otero and Prowers counties)</v>
      </c>
      <c r="B28" s="68"/>
    </row>
    <row r="29" spans="1:2" s="55" customFormat="1" x14ac:dyDescent="0.25">
      <c r="A29" s="68" t="str">
        <f>CONCATENATE("Health Statistics Region 7 (",'HSR 7'!$A$2:$M$2,")")</f>
        <v>Health Statistics Region 7 (Pueblo County)</v>
      </c>
      <c r="B29" s="68"/>
    </row>
    <row r="30" spans="1:2" s="55" customFormat="1" x14ac:dyDescent="0.25">
      <c r="A30" s="68" t="str">
        <f>CONCATENATE("Health Statistics Region 8 (",'HSR 8'!$A$2:$M$2,")")</f>
        <v>Health Statistics Region 8 (Alamosa, Conejos, Costilla, Mineral, Rio Grande and Saguache counties)</v>
      </c>
      <c r="B30" s="68"/>
    </row>
    <row r="31" spans="1:2" s="55" customFormat="1" x14ac:dyDescent="0.25">
      <c r="A31" s="68" t="str">
        <f>CONCATENATE("Health Statistics Region 9 (",'HSR 9'!$A$2:$M$2,")")</f>
        <v>Health Statistics Region 9 (Archuleta, Dolores, La Plata, Montezuma and San Juan counties)</v>
      </c>
      <c r="B31" s="68"/>
    </row>
    <row r="32" spans="1:2" s="55" customFormat="1" x14ac:dyDescent="0.25">
      <c r="A32" s="68" t="str">
        <f>CONCATENATE("Health Statistics Region 10 (",'HSR 10'!$A$2:$M$2,")")</f>
        <v>Health Statistics Region 10 (Delta, Gunnison, Hinsdale, Montrose, Ouray and San Miguel counties)</v>
      </c>
      <c r="B32" s="68"/>
    </row>
    <row r="33" spans="1:2" s="55" customFormat="1" x14ac:dyDescent="0.25">
      <c r="A33" s="68" t="str">
        <f>CONCATENATE("Health Statistics Region 11 (",'HSR 11'!$A$2:$M$2,")")</f>
        <v>Health Statistics Region 11 (Jackson, Moffat, Rio Blanco and Routt counties)</v>
      </c>
      <c r="B33" s="68"/>
    </row>
    <row r="34" spans="1:2" s="55" customFormat="1" x14ac:dyDescent="0.25">
      <c r="A34" s="68" t="str">
        <f>CONCATENATE("Health Statistics Region 12 (",'HSR 12'!$A$2:$M$2,")")</f>
        <v>Health Statistics Region 12 (Eagle, Garfield, Grand, Pitkin and Summit counties)</v>
      </c>
      <c r="B34" s="68"/>
    </row>
    <row r="35" spans="1:2" s="55" customFormat="1" x14ac:dyDescent="0.25">
      <c r="A35" s="68" t="str">
        <f>CONCATENATE("Health Statistics Region 13 (",'HSR 13'!$A$2:$M$2,")")</f>
        <v>Health Statistics Region 13 (Chaffee, Custer, Fremont and Lake counties)</v>
      </c>
      <c r="B35" s="68"/>
    </row>
    <row r="36" spans="1:2" s="55" customFormat="1" x14ac:dyDescent="0.25">
      <c r="A36" s="68" t="str">
        <f>CONCATENATE("Health Statistics Region 14 (",'HSR 14'!$A$2:$M$2,")")</f>
        <v>Health Statistics Region 14 (Adams County)</v>
      </c>
      <c r="B36" s="68"/>
    </row>
    <row r="37" spans="1:2" s="55" customFormat="1" x14ac:dyDescent="0.25">
      <c r="A37" s="68" t="str">
        <f>CONCATENATE("Health Statistics Region 15 (",'HSR 15'!$A$2:$M$2,")")</f>
        <v>Health Statistics Region 15 (Arapahoe County)</v>
      </c>
      <c r="B37" s="68"/>
    </row>
    <row r="38" spans="1:2" s="55" customFormat="1" x14ac:dyDescent="0.25">
      <c r="A38" s="68" t="str">
        <f>CONCATENATE("Health Statistics Region 16 (",'HSR 16'!$A$2:$M$2,")")</f>
        <v>Health Statistics Region 16 (Boulder and Broomfield counties)</v>
      </c>
      <c r="B38" s="68"/>
    </row>
    <row r="39" spans="1:2" s="55" customFormat="1" x14ac:dyDescent="0.25">
      <c r="A39" s="68" t="str">
        <f>CONCATENATE("Health Statistics Region 17 (",'HSR 17'!$A$2:$M$2,")")</f>
        <v>Health Statistics Region 17 (Clear Creek, Gilpin, Park and Teller counties)</v>
      </c>
      <c r="B39" s="68"/>
    </row>
    <row r="40" spans="1:2" s="55" customFormat="1" x14ac:dyDescent="0.25">
      <c r="A40" s="68" t="str">
        <f>CONCATENATE("Health Statistics Region 18 (",'HSR 18'!$A$2:$M$2,")")</f>
        <v>Health Statistics Region 18 (Weld County)</v>
      </c>
      <c r="B40" s="68"/>
    </row>
    <row r="41" spans="1:2" s="55" customFormat="1" x14ac:dyDescent="0.25">
      <c r="A41" s="68" t="str">
        <f>CONCATENATE("Health Statistics Region 19 (",'HSR 19'!$A$2:$M$2,")")</f>
        <v>Health Statistics Region 19 (Mesa County)</v>
      </c>
      <c r="B41" s="68"/>
    </row>
    <row r="42" spans="1:2" s="55" customFormat="1" x14ac:dyDescent="0.25">
      <c r="A42" s="68" t="str">
        <f>CONCATENATE("Health Statistics Region 20 (",'HSR 20'!$A$2:$M$2,")")</f>
        <v>Health Statistics Region 20 (Denver County)</v>
      </c>
      <c r="B42" s="68"/>
    </row>
    <row r="43" spans="1:2" s="55" customFormat="1" x14ac:dyDescent="0.25">
      <c r="A43" s="68" t="str">
        <f>CONCATENATE("Health Statistics Region 21 (",'HSR 21'!$A$2:$M$2,")")</f>
        <v>Health Statistics Region 21 (Jefferson County)</v>
      </c>
      <c r="B43" s="68"/>
    </row>
    <row r="44" spans="1:2" x14ac:dyDescent="0.25">
      <c r="A44" s="68"/>
      <c r="B44" s="68"/>
    </row>
    <row r="45" spans="1:2" x14ac:dyDescent="0.25">
      <c r="A45" s="68"/>
      <c r="B45" s="68"/>
    </row>
    <row r="46" spans="1:2" x14ac:dyDescent="0.25">
      <c r="A46" s="68"/>
      <c r="B46" s="68"/>
    </row>
    <row r="47" spans="1:2" x14ac:dyDescent="0.25">
      <c r="A47" s="68"/>
      <c r="B47" s="68"/>
    </row>
    <row r="48" spans="1:2" x14ac:dyDescent="0.25">
      <c r="A48" s="68"/>
      <c r="B48" s="68"/>
    </row>
    <row r="49" spans="1:2" x14ac:dyDescent="0.25">
      <c r="A49" s="68"/>
      <c r="B49" s="68"/>
    </row>
    <row r="50" spans="1:2" x14ac:dyDescent="0.25">
      <c r="A50" s="68"/>
      <c r="B50" s="68"/>
    </row>
    <row r="51" spans="1:2" x14ac:dyDescent="0.25">
      <c r="A51" s="68"/>
      <c r="B51" s="68"/>
    </row>
    <row r="52" spans="1:2" x14ac:dyDescent="0.25">
      <c r="A52" s="68"/>
      <c r="B52" s="68"/>
    </row>
    <row r="53" spans="1:2" x14ac:dyDescent="0.25">
      <c r="A53" s="68"/>
      <c r="B53" s="68"/>
    </row>
    <row r="54" spans="1:2" x14ac:dyDescent="0.25">
      <c r="A54" s="68"/>
      <c r="B54" s="68"/>
    </row>
    <row r="55" spans="1:2" x14ac:dyDescent="0.25">
      <c r="A55" s="68"/>
      <c r="B55" s="68"/>
    </row>
    <row r="56" spans="1:2" x14ac:dyDescent="0.25">
      <c r="A56" s="68"/>
      <c r="B56" s="68"/>
    </row>
    <row r="57" spans="1:2" x14ac:dyDescent="0.25">
      <c r="A57" s="68"/>
      <c r="B57" s="68"/>
    </row>
    <row r="58" spans="1:2" x14ac:dyDescent="0.25">
      <c r="A58" s="68"/>
      <c r="B58" s="68"/>
    </row>
    <row r="59" spans="1:2" x14ac:dyDescent="0.25">
      <c r="A59" s="68"/>
      <c r="B59" s="68"/>
    </row>
    <row r="60" spans="1:2" x14ac:dyDescent="0.25">
      <c r="A60" s="68"/>
      <c r="B60" s="68"/>
    </row>
    <row r="61" spans="1:2" x14ac:dyDescent="0.25">
      <c r="A61" s="68"/>
      <c r="B61" s="68"/>
    </row>
    <row r="62" spans="1:2" x14ac:dyDescent="0.25">
      <c r="A62" s="68"/>
      <c r="B62" s="68"/>
    </row>
    <row r="63" spans="1:2" x14ac:dyDescent="0.25">
      <c r="A63" s="68"/>
      <c r="B63" s="68"/>
    </row>
  </sheetData>
  <mergeCells count="50">
    <mergeCell ref="A62:B62"/>
    <mergeCell ref="A63:B63"/>
    <mergeCell ref="A52:B52"/>
    <mergeCell ref="A53:B53"/>
    <mergeCell ref="A54:B54"/>
    <mergeCell ref="A55:B55"/>
    <mergeCell ref="A56:B56"/>
    <mergeCell ref="A57:B57"/>
    <mergeCell ref="A58:B58"/>
    <mergeCell ref="A59:B59"/>
    <mergeCell ref="A60:B60"/>
    <mergeCell ref="A61:B61"/>
    <mergeCell ref="A7:B7"/>
    <mergeCell ref="A5:B5"/>
    <mergeCell ref="A48:B48"/>
    <mergeCell ref="A49:B49"/>
    <mergeCell ref="A34:B34"/>
    <mergeCell ref="A23:B23"/>
    <mergeCell ref="A24:B24"/>
    <mergeCell ref="A25:B25"/>
    <mergeCell ref="A26:B26"/>
    <mergeCell ref="A27:B27"/>
    <mergeCell ref="A33:B33"/>
    <mergeCell ref="A22:B22"/>
    <mergeCell ref="A20:B20"/>
    <mergeCell ref="A21:B21"/>
    <mergeCell ref="A9:B9"/>
    <mergeCell ref="A35:B35"/>
    <mergeCell ref="A36:B36"/>
    <mergeCell ref="A37:B37"/>
    <mergeCell ref="A38:B38"/>
    <mergeCell ref="A39:B39"/>
    <mergeCell ref="A51:B51"/>
    <mergeCell ref="A42:B42"/>
    <mergeCell ref="A47:B47"/>
    <mergeCell ref="A40:B40"/>
    <mergeCell ref="A43:B43"/>
    <mergeCell ref="A44:B44"/>
    <mergeCell ref="A45:B45"/>
    <mergeCell ref="A46:B46"/>
    <mergeCell ref="A50:B50"/>
    <mergeCell ref="A41:B41"/>
    <mergeCell ref="A10:B10"/>
    <mergeCell ref="A12:B12"/>
    <mergeCell ref="A32:B32"/>
    <mergeCell ref="A28:B28"/>
    <mergeCell ref="A29:B29"/>
    <mergeCell ref="A30:B30"/>
    <mergeCell ref="A31:B31"/>
    <mergeCell ref="A13:B13"/>
  </mergeCells>
  <hyperlinks>
    <hyperlink ref="A22:B22" location="Colorado!A1" display="State of Colorado" xr:uid="{00000000-0004-0000-0000-000003000000}"/>
    <hyperlink ref="A23:B23" location="'HSR 1'!A1" display="'HSR 1'!A1" xr:uid="{00000000-0004-0000-0000-000004000000}"/>
    <hyperlink ref="A24:B24" location="'HSR 2'!A1" display="'HSR 2'!A1" xr:uid="{00000000-0004-0000-0000-000005000000}"/>
    <hyperlink ref="A25:B25" location="'HSR 3'!A1" display="'HSR 3'!A1" xr:uid="{00000000-0004-0000-0000-000006000000}"/>
    <hyperlink ref="A26:B26" location="'HSR 4'!A1" display="'HSR 4'!A1" xr:uid="{00000000-0004-0000-0000-000007000000}"/>
    <hyperlink ref="A27:B27" location="'HSR 5'!A1" display="'HSR 5'!A1" xr:uid="{00000000-0004-0000-0000-000008000000}"/>
    <hyperlink ref="A28:B28" location="'HSR 6'!A1" display="'HSR 6'!A1" xr:uid="{00000000-0004-0000-0000-000009000000}"/>
    <hyperlink ref="A29:B29" location="'HSR 7'!A1" display="'HSR 7'!A1" xr:uid="{00000000-0004-0000-0000-00000A000000}"/>
    <hyperlink ref="A30:B30" location="'HSR 8'!A1" display="'HSR 8'!A1" xr:uid="{00000000-0004-0000-0000-00000B000000}"/>
    <hyperlink ref="A31:B31" location="'HSR 9'!A1" display="'HSR 9'!A1" xr:uid="{00000000-0004-0000-0000-00000C000000}"/>
    <hyperlink ref="A32:B32" location="'HSR 10'!A1" display="'HSR 10'!A1" xr:uid="{00000000-0004-0000-0000-00000D000000}"/>
    <hyperlink ref="A33:B33" location="'HSR 11'!A1" display="'HSR 11'!A1" xr:uid="{00000000-0004-0000-0000-00000E000000}"/>
    <hyperlink ref="A34:B34" location="'HSR 12'!A1" display="'HSR 12'!A1" xr:uid="{00000000-0004-0000-0000-00000F000000}"/>
    <hyperlink ref="A35:B35" location="'HSR 13'!A1" display="'HSR 13'!A1" xr:uid="{00000000-0004-0000-0000-000010000000}"/>
    <hyperlink ref="A36:B36" location="'HSR 14'!A1" display="'HSR 14'!A1" xr:uid="{00000000-0004-0000-0000-000011000000}"/>
    <hyperlink ref="A37:B37" location="'HSR 15'!A1" display="'HSR 15'!A1" xr:uid="{00000000-0004-0000-0000-000012000000}"/>
    <hyperlink ref="A38:B38" location="'HSR 16'!A1" display="'HSR 16'!A1" xr:uid="{00000000-0004-0000-0000-000013000000}"/>
    <hyperlink ref="A39:B39" location="'HSR 17'!A1" display="'HSR 17'!A1" xr:uid="{00000000-0004-0000-0000-000014000000}"/>
    <hyperlink ref="A40:B40" location="'HSR 18'!A1" display="'HSR 18'!A1" xr:uid="{00000000-0004-0000-0000-000015000000}"/>
    <hyperlink ref="A41:B41" location="'HSR 19'!A1" display="'HSR 19'!A1" xr:uid="{00000000-0004-0000-0000-000016000000}"/>
    <hyperlink ref="A42:B42" location="'HSR 20'!A1" display="'HSR 20'!A1" xr:uid="{00000000-0004-0000-0000-000017000000}"/>
    <hyperlink ref="A43:B43" location="'HSR 21'!A1" display="'HSR 21'!A1" xr:uid="{00000000-0004-0000-0000-000018000000}"/>
    <hyperlink ref="B17" r:id="rId1" xr:uid="{6BA7A9CE-B6A7-4A4D-BE11-538E9CE27C2E}"/>
    <hyperlink ref="A10" r:id="rId2" xr:uid="{27E2FA0A-2C05-4509-A31E-F7B2A74A61A9}"/>
    <hyperlink ref="A13" r:id="rId3" xr:uid="{DA25D751-8410-4BA0-BA81-231BFBEA92A2}"/>
  </hyperlinks>
  <pageMargins left="0.25" right="0.25" top="0.75" bottom="0.75" header="0.3" footer="0.3"/>
  <pageSetup paperSize="5" scale="78" orientation="portrait" horizontalDpi="4294967293" verticalDpi="4294967293"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AJ111"/>
  <sheetViews>
    <sheetView showGridLines="0" zoomScale="85" zoomScaleNormal="85" workbookViewId="0">
      <pane xSplit="1" ySplit="6" topLeftCell="B7" activePane="bottomRight" state="frozen"/>
      <selection activeCell="A62" sqref="A62"/>
      <selection pane="topRight" activeCell="A62" sqref="A62"/>
      <selection pane="bottomLeft" activeCell="A62" sqref="A62"/>
      <selection pane="bottomRight" activeCell="K82" sqref="K82"/>
    </sheetView>
  </sheetViews>
  <sheetFormatPr defaultColWidth="9.140625" defaultRowHeight="15" x14ac:dyDescent="0.25"/>
  <cols>
    <col min="1" max="1" width="116.7109375" style="1" customWidth="1"/>
    <col min="2" max="2" width="14" style="22" customWidth="1"/>
    <col min="3" max="3" width="14" style="23" customWidth="1"/>
    <col min="4" max="4" width="14" style="22" customWidth="1"/>
    <col min="5" max="5" width="14" style="23" customWidth="1"/>
    <col min="6" max="6" width="14" style="22" customWidth="1"/>
    <col min="7" max="7" width="14" style="23" customWidth="1"/>
    <col min="8" max="9" width="14" style="1" customWidth="1"/>
    <col min="10" max="13" width="13.28515625" style="1" customWidth="1"/>
    <col min="14" max="16384" width="9.140625" style="1"/>
  </cols>
  <sheetData>
    <row r="1" spans="1:13" ht="18.75" x14ac:dyDescent="0.3">
      <c r="A1" s="78" t="s">
        <v>228</v>
      </c>
      <c r="B1" s="78"/>
      <c r="C1" s="78"/>
      <c r="D1" s="78"/>
      <c r="E1" s="78"/>
      <c r="F1" s="78"/>
      <c r="G1" s="78"/>
      <c r="H1" s="78"/>
      <c r="I1" s="78"/>
      <c r="J1" s="78"/>
      <c r="K1" s="78"/>
      <c r="L1" s="78"/>
      <c r="M1" s="78"/>
    </row>
    <row r="2" spans="1:13" ht="16.5" x14ac:dyDescent="0.25">
      <c r="A2" s="103" t="s">
        <v>229</v>
      </c>
      <c r="B2" s="103"/>
      <c r="C2" s="103"/>
      <c r="D2" s="103"/>
      <c r="E2" s="103"/>
      <c r="F2" s="103"/>
      <c r="G2" s="103"/>
      <c r="H2" s="103"/>
      <c r="I2" s="103"/>
      <c r="J2" s="103"/>
      <c r="K2" s="103"/>
      <c r="L2" s="103"/>
      <c r="M2" s="103"/>
    </row>
    <row r="4" spans="1:13" x14ac:dyDescent="0.25">
      <c r="B4" s="98" t="s">
        <v>230</v>
      </c>
      <c r="C4" s="99"/>
      <c r="D4" s="99"/>
      <c r="E4" s="99"/>
      <c r="F4" s="99"/>
      <c r="G4" s="99"/>
      <c r="H4" s="99"/>
      <c r="I4" s="99"/>
      <c r="J4" s="99"/>
      <c r="K4" s="100"/>
      <c r="L4" s="104" t="s">
        <v>71</v>
      </c>
      <c r="M4" s="104"/>
    </row>
    <row r="5" spans="1:13" x14ac:dyDescent="0.25">
      <c r="B5" s="101">
        <v>2009</v>
      </c>
      <c r="C5" s="101"/>
      <c r="D5" s="101">
        <v>2011</v>
      </c>
      <c r="E5" s="101"/>
      <c r="F5" s="101">
        <v>2013</v>
      </c>
      <c r="G5" s="101"/>
      <c r="H5" s="101">
        <v>2015</v>
      </c>
      <c r="I5" s="101"/>
      <c r="J5" s="101">
        <v>2017</v>
      </c>
      <c r="K5" s="101"/>
      <c r="L5" s="102">
        <v>2017</v>
      </c>
      <c r="M5" s="102"/>
    </row>
    <row r="6" spans="1:13" x14ac:dyDescent="0.25">
      <c r="B6" s="15" t="s">
        <v>69</v>
      </c>
      <c r="C6" s="19" t="s">
        <v>70</v>
      </c>
      <c r="D6" s="15" t="s">
        <v>69</v>
      </c>
      <c r="E6" s="19" t="s">
        <v>70</v>
      </c>
      <c r="F6" s="15" t="s">
        <v>69</v>
      </c>
      <c r="G6" s="19" t="s">
        <v>70</v>
      </c>
      <c r="H6" s="8" t="s">
        <v>69</v>
      </c>
      <c r="I6" s="8" t="s">
        <v>70</v>
      </c>
      <c r="J6" s="8" t="s">
        <v>69</v>
      </c>
      <c r="K6" s="8" t="s">
        <v>70</v>
      </c>
      <c r="L6" s="46" t="s">
        <v>69</v>
      </c>
      <c r="M6" s="46" t="s">
        <v>70</v>
      </c>
    </row>
    <row r="7" spans="1:13" x14ac:dyDescent="0.25">
      <c r="A7" s="92" t="s">
        <v>55</v>
      </c>
      <c r="B7" s="93"/>
      <c r="C7" s="93"/>
      <c r="D7" s="93"/>
      <c r="E7" s="93"/>
      <c r="F7" s="93"/>
      <c r="G7" s="93"/>
      <c r="H7" s="93"/>
      <c r="I7" s="93"/>
      <c r="J7" s="93"/>
      <c r="K7" s="93"/>
      <c r="L7" s="76"/>
      <c r="M7" s="76"/>
    </row>
    <row r="8" spans="1:13" x14ac:dyDescent="0.25">
      <c r="A8" s="5" t="s">
        <v>0</v>
      </c>
      <c r="B8" s="13">
        <v>64436</v>
      </c>
      <c r="C8" s="17">
        <v>0.85060000000000002</v>
      </c>
      <c r="D8" s="13">
        <v>67386</v>
      </c>
      <c r="E8" s="17">
        <v>0.8609</v>
      </c>
      <c r="F8" s="13">
        <v>58684</v>
      </c>
      <c r="G8" s="17">
        <v>0.83320000000000005</v>
      </c>
      <c r="H8" s="13">
        <v>69891</v>
      </c>
      <c r="I8" s="17">
        <v>0.92400000000000004</v>
      </c>
      <c r="J8" s="12">
        <v>62609</v>
      </c>
      <c r="K8" s="16">
        <v>0.8841</v>
      </c>
      <c r="L8" s="12">
        <v>5040164</v>
      </c>
      <c r="M8" s="16">
        <v>0.93500000000000005</v>
      </c>
    </row>
    <row r="9" spans="1:13" x14ac:dyDescent="0.25">
      <c r="A9" s="6" t="s">
        <v>151</v>
      </c>
      <c r="B9" s="13">
        <v>41421</v>
      </c>
      <c r="C9" s="17">
        <v>0.54679999999999995</v>
      </c>
      <c r="D9" s="13">
        <v>35221</v>
      </c>
      <c r="E9" s="17">
        <v>0.45</v>
      </c>
      <c r="F9" s="13">
        <v>37406</v>
      </c>
      <c r="G9" s="17">
        <v>0.53110000000000002</v>
      </c>
      <c r="H9" s="13">
        <v>32100</v>
      </c>
      <c r="I9" s="17">
        <v>0.4244</v>
      </c>
      <c r="J9" s="12">
        <v>27424</v>
      </c>
      <c r="K9" s="16">
        <v>0.38729999999999998</v>
      </c>
      <c r="L9" s="12">
        <v>3133456</v>
      </c>
      <c r="M9" s="16">
        <v>0.58130000000000004</v>
      </c>
    </row>
    <row r="10" spans="1:13" x14ac:dyDescent="0.25">
      <c r="A10" s="60" t="s">
        <v>152</v>
      </c>
      <c r="B10" s="13">
        <v>34362</v>
      </c>
      <c r="C10" s="17">
        <v>0.4536</v>
      </c>
      <c r="D10" s="13">
        <v>28602</v>
      </c>
      <c r="E10" s="17">
        <v>0.3654</v>
      </c>
      <c r="F10" s="13">
        <v>33105</v>
      </c>
      <c r="G10" s="17">
        <v>0.47</v>
      </c>
      <c r="H10" s="13">
        <v>26137</v>
      </c>
      <c r="I10" s="17">
        <v>0.34549999999999997</v>
      </c>
      <c r="J10" s="12">
        <v>22580</v>
      </c>
      <c r="K10" s="16">
        <v>0.31890000000000002</v>
      </c>
      <c r="L10" s="12">
        <v>2663744</v>
      </c>
      <c r="M10" s="16">
        <v>0.49409999999999998</v>
      </c>
    </row>
    <row r="11" spans="1:13" x14ac:dyDescent="0.25">
      <c r="A11" s="60" t="s">
        <v>172</v>
      </c>
      <c r="B11" s="13">
        <v>7059</v>
      </c>
      <c r="C11" s="17">
        <v>9.3200000000000005E-2</v>
      </c>
      <c r="D11" s="13">
        <v>6619</v>
      </c>
      <c r="E11" s="17">
        <v>8.4599999999999995E-2</v>
      </c>
      <c r="F11" s="13">
        <v>4301</v>
      </c>
      <c r="G11" s="17">
        <v>6.1100000000000002E-2</v>
      </c>
      <c r="H11" s="13">
        <v>5963</v>
      </c>
      <c r="I11" s="17">
        <v>7.8799999999999995E-2</v>
      </c>
      <c r="J11" s="12">
        <v>4844</v>
      </c>
      <c r="K11" s="16">
        <v>6.8400000000000002E-2</v>
      </c>
      <c r="L11" s="12">
        <v>469711</v>
      </c>
      <c r="M11" s="16">
        <v>8.7099999999999997E-2</v>
      </c>
    </row>
    <row r="12" spans="1:13" x14ac:dyDescent="0.25">
      <c r="A12" s="6" t="s">
        <v>153</v>
      </c>
      <c r="B12" s="13">
        <v>23014</v>
      </c>
      <c r="C12" s="17">
        <v>0.30380000000000001</v>
      </c>
      <c r="D12" s="13">
        <v>32165</v>
      </c>
      <c r="E12" s="17">
        <v>0.41099999999999998</v>
      </c>
      <c r="F12" s="13">
        <v>21278</v>
      </c>
      <c r="G12" s="17">
        <v>0.30209999999999998</v>
      </c>
      <c r="H12" s="13">
        <v>37791</v>
      </c>
      <c r="I12" s="17">
        <v>0.49959999999999999</v>
      </c>
      <c r="J12" s="12">
        <v>35184</v>
      </c>
      <c r="K12" s="16">
        <v>0.49690000000000001</v>
      </c>
      <c r="L12" s="12">
        <v>1906708</v>
      </c>
      <c r="M12" s="16">
        <v>0.35370000000000001</v>
      </c>
    </row>
    <row r="13" spans="1:13" x14ac:dyDescent="0.25">
      <c r="A13" s="60" t="s">
        <v>1</v>
      </c>
      <c r="B13" s="13">
        <v>9431</v>
      </c>
      <c r="C13" s="17">
        <v>0.1245</v>
      </c>
      <c r="D13" s="13">
        <v>10142</v>
      </c>
      <c r="E13" s="17">
        <v>0.12959999999999999</v>
      </c>
      <c r="F13" s="13">
        <v>10804</v>
      </c>
      <c r="G13" s="17">
        <v>0.15340000000000001</v>
      </c>
      <c r="H13" s="13">
        <v>12349</v>
      </c>
      <c r="I13" s="17">
        <v>0.1633</v>
      </c>
      <c r="J13" s="12">
        <v>14900</v>
      </c>
      <c r="K13" s="16">
        <v>0.2104</v>
      </c>
      <c r="L13" s="12">
        <v>776305</v>
      </c>
      <c r="M13" s="16">
        <v>0.14399999999999999</v>
      </c>
    </row>
    <row r="14" spans="1:13" x14ac:dyDescent="0.25">
      <c r="A14" s="60" t="s">
        <v>95</v>
      </c>
      <c r="B14" s="13">
        <v>13583</v>
      </c>
      <c r="C14" s="17">
        <v>0.17929999999999999</v>
      </c>
      <c r="D14" s="13">
        <v>22023</v>
      </c>
      <c r="E14" s="17">
        <v>0.28139999999999998</v>
      </c>
      <c r="F14" s="13">
        <v>10474</v>
      </c>
      <c r="G14" s="17">
        <v>0.1487</v>
      </c>
      <c r="H14" s="13">
        <v>25442</v>
      </c>
      <c r="I14" s="17">
        <v>0.33639999999999998</v>
      </c>
      <c r="J14" s="12">
        <v>20284</v>
      </c>
      <c r="K14" s="16">
        <v>0.28639999999999999</v>
      </c>
      <c r="L14" s="12">
        <v>1130403</v>
      </c>
      <c r="M14" s="16">
        <v>0.2097</v>
      </c>
    </row>
    <row r="15" spans="1:13" x14ac:dyDescent="0.25">
      <c r="A15" s="5" t="s">
        <v>4</v>
      </c>
      <c r="B15" s="13">
        <v>11319</v>
      </c>
      <c r="C15" s="17">
        <v>0.14940000000000001</v>
      </c>
      <c r="D15" s="13">
        <v>10884</v>
      </c>
      <c r="E15" s="17">
        <v>0.1391</v>
      </c>
      <c r="F15" s="13">
        <v>11748</v>
      </c>
      <c r="G15" s="17">
        <v>0.1668</v>
      </c>
      <c r="H15" s="13">
        <v>5750</v>
      </c>
      <c r="I15" s="17">
        <v>7.5999999999999998E-2</v>
      </c>
      <c r="J15" s="12">
        <v>8204</v>
      </c>
      <c r="K15" s="16">
        <v>0.1159</v>
      </c>
      <c r="L15" s="12">
        <v>350423</v>
      </c>
      <c r="M15" s="16">
        <v>6.5000000000000002E-2</v>
      </c>
    </row>
    <row r="16" spans="1:13" x14ac:dyDescent="0.25">
      <c r="A16" s="5" t="s">
        <v>154</v>
      </c>
      <c r="B16" s="13" t="s">
        <v>72</v>
      </c>
      <c r="C16" s="17" t="s">
        <v>72</v>
      </c>
      <c r="D16" s="13" t="s">
        <v>72</v>
      </c>
      <c r="E16" s="17" t="s">
        <v>72</v>
      </c>
      <c r="F16" s="13">
        <v>4921</v>
      </c>
      <c r="G16" s="17">
        <v>8.5000000000000006E-2</v>
      </c>
      <c r="H16" s="13">
        <v>9859</v>
      </c>
      <c r="I16" s="17">
        <v>0.14169999999999999</v>
      </c>
      <c r="J16" s="12">
        <v>6748</v>
      </c>
      <c r="K16" s="16">
        <v>0.1085</v>
      </c>
      <c r="L16" s="12">
        <v>792477</v>
      </c>
      <c r="M16" s="16">
        <v>0.15840000000000001</v>
      </c>
    </row>
    <row r="17" spans="1:36" x14ac:dyDescent="0.25">
      <c r="A17" s="7" t="s">
        <v>155</v>
      </c>
      <c r="B17" s="13">
        <v>18246</v>
      </c>
      <c r="C17" s="17">
        <v>0.78539999999999999</v>
      </c>
      <c r="D17" s="13">
        <v>16672</v>
      </c>
      <c r="E17" s="17">
        <v>0.90439999999999998</v>
      </c>
      <c r="F17" s="13">
        <v>18195</v>
      </c>
      <c r="G17" s="17">
        <v>0.87939999999999996</v>
      </c>
      <c r="H17" s="13">
        <v>17755</v>
      </c>
      <c r="I17" s="17">
        <v>0.81510000000000005</v>
      </c>
      <c r="J17" s="12">
        <v>13725</v>
      </c>
      <c r="K17" s="16">
        <v>0.74399999999999999</v>
      </c>
      <c r="L17" s="12">
        <v>1695325</v>
      </c>
      <c r="M17" s="16">
        <v>0.85940000000000005</v>
      </c>
    </row>
    <row r="18" spans="1:36" x14ac:dyDescent="0.25">
      <c r="A18" s="7" t="s">
        <v>156</v>
      </c>
      <c r="B18" s="13">
        <v>17001</v>
      </c>
      <c r="C18" s="17">
        <v>0.87129999999999996</v>
      </c>
      <c r="D18" s="13">
        <v>14197</v>
      </c>
      <c r="E18" s="17">
        <v>0.77510000000000001</v>
      </c>
      <c r="F18" s="13">
        <v>16827</v>
      </c>
      <c r="G18" s="17">
        <v>0.87780000000000002</v>
      </c>
      <c r="H18" s="13">
        <v>15677</v>
      </c>
      <c r="I18" s="17">
        <v>0.80189999999999995</v>
      </c>
      <c r="J18" s="12" t="s">
        <v>72</v>
      </c>
      <c r="K18" s="12" t="s">
        <v>72</v>
      </c>
      <c r="L18" s="12">
        <v>1563731</v>
      </c>
      <c r="M18" s="16">
        <v>0.90739999999999998</v>
      </c>
    </row>
    <row r="19" spans="1:36" x14ac:dyDescent="0.25">
      <c r="A19" s="92" t="s">
        <v>61</v>
      </c>
      <c r="B19" s="93"/>
      <c r="C19" s="93"/>
      <c r="D19" s="93"/>
      <c r="E19" s="93"/>
      <c r="F19" s="93"/>
      <c r="G19" s="93"/>
      <c r="H19" s="93"/>
      <c r="I19" s="93"/>
      <c r="J19" s="93"/>
      <c r="K19" s="93"/>
      <c r="L19" s="76"/>
      <c r="M19" s="76"/>
    </row>
    <row r="20" spans="1:36" x14ac:dyDescent="0.25">
      <c r="A20" s="33" t="s">
        <v>16</v>
      </c>
      <c r="B20" s="13">
        <v>60653</v>
      </c>
      <c r="C20" s="17">
        <v>0.81020000000000003</v>
      </c>
      <c r="D20" s="13">
        <v>57153</v>
      </c>
      <c r="E20" s="17">
        <v>0.73360000000000003</v>
      </c>
      <c r="F20" s="13">
        <v>50726</v>
      </c>
      <c r="G20" s="17">
        <v>0.72950000000000004</v>
      </c>
      <c r="H20" s="13">
        <v>57016</v>
      </c>
      <c r="I20" s="17">
        <v>0.75549999999999995</v>
      </c>
      <c r="J20" s="13">
        <v>51981</v>
      </c>
      <c r="K20" s="17">
        <v>0.74719999999999998</v>
      </c>
      <c r="L20" s="13">
        <v>4240858</v>
      </c>
      <c r="M20" s="17">
        <v>0.79290000000000005</v>
      </c>
    </row>
    <row r="21" spans="1:36" x14ac:dyDescent="0.25">
      <c r="A21" s="33" t="s">
        <v>27</v>
      </c>
      <c r="B21" s="13">
        <v>18446</v>
      </c>
      <c r="C21" s="17">
        <v>0.24759999999999999</v>
      </c>
      <c r="D21" s="13">
        <v>24258</v>
      </c>
      <c r="E21" s="17">
        <v>0.31159999999999999</v>
      </c>
      <c r="F21" s="13">
        <v>20816</v>
      </c>
      <c r="G21" s="17">
        <v>0.30280000000000001</v>
      </c>
      <c r="H21" s="13">
        <v>21976</v>
      </c>
      <c r="I21" s="17">
        <v>0.29260000000000003</v>
      </c>
      <c r="J21" s="13">
        <v>22563</v>
      </c>
      <c r="K21" s="17">
        <v>0.32850000000000001</v>
      </c>
      <c r="L21" s="13">
        <v>1539564</v>
      </c>
      <c r="M21" s="17">
        <v>0.29060000000000002</v>
      </c>
    </row>
    <row r="22" spans="1:36" x14ac:dyDescent="0.25">
      <c r="A22" s="33" t="s">
        <v>28</v>
      </c>
      <c r="B22" s="13">
        <v>13801</v>
      </c>
      <c r="C22" s="17">
        <v>0.18529999999999999</v>
      </c>
      <c r="D22" s="13">
        <v>11218</v>
      </c>
      <c r="E22" s="17">
        <v>0.14410000000000001</v>
      </c>
      <c r="F22" s="13">
        <v>12450</v>
      </c>
      <c r="G22" s="17">
        <v>0.18110000000000001</v>
      </c>
      <c r="H22" s="13">
        <v>11476</v>
      </c>
      <c r="I22" s="17">
        <v>0.15279999999999999</v>
      </c>
      <c r="J22" s="13">
        <v>11019</v>
      </c>
      <c r="K22" s="17">
        <v>0.16039999999999999</v>
      </c>
      <c r="L22" s="13">
        <v>1187282</v>
      </c>
      <c r="M22" s="17">
        <v>0.22409999999999999</v>
      </c>
    </row>
    <row r="23" spans="1:36" x14ac:dyDescent="0.25">
      <c r="A23" s="33" t="s">
        <v>81</v>
      </c>
      <c r="B23" s="13">
        <v>42238</v>
      </c>
      <c r="C23" s="17">
        <v>0.56710000000000005</v>
      </c>
      <c r="D23" s="13">
        <v>42373</v>
      </c>
      <c r="E23" s="17">
        <v>0.54430000000000001</v>
      </c>
      <c r="F23" s="13">
        <v>35487</v>
      </c>
      <c r="G23" s="17">
        <v>0.51619999999999999</v>
      </c>
      <c r="H23" s="13">
        <v>41653</v>
      </c>
      <c r="I23" s="17">
        <v>0.55459999999999998</v>
      </c>
      <c r="J23" s="13">
        <v>35112</v>
      </c>
      <c r="K23" s="17">
        <v>0.5111</v>
      </c>
      <c r="L23" s="13">
        <v>2571287</v>
      </c>
      <c r="M23" s="17">
        <v>0.48530000000000001</v>
      </c>
    </row>
    <row r="24" spans="1:36" x14ac:dyDescent="0.25">
      <c r="A24" s="33" t="s">
        <v>80</v>
      </c>
      <c r="B24" s="13">
        <v>42372</v>
      </c>
      <c r="C24" s="17">
        <v>0.5716</v>
      </c>
      <c r="D24" s="13">
        <v>47944</v>
      </c>
      <c r="E24" s="17">
        <v>0.61619999999999997</v>
      </c>
      <c r="F24" s="13">
        <v>40522</v>
      </c>
      <c r="G24" s="17">
        <v>0.59219999999999995</v>
      </c>
      <c r="H24" s="13">
        <v>46111</v>
      </c>
      <c r="I24" s="17">
        <v>0.61470000000000002</v>
      </c>
      <c r="J24" s="13">
        <v>37842</v>
      </c>
      <c r="K24" s="17">
        <v>0.55649999999999999</v>
      </c>
      <c r="L24" s="13">
        <v>3291036</v>
      </c>
      <c r="M24" s="17">
        <v>0.62350000000000005</v>
      </c>
    </row>
    <row r="25" spans="1:36" x14ac:dyDescent="0.25">
      <c r="A25" s="33" t="s">
        <v>29</v>
      </c>
      <c r="B25" s="13">
        <v>18158</v>
      </c>
      <c r="C25" s="17">
        <v>0.24279999999999999</v>
      </c>
      <c r="D25" s="13">
        <v>25172</v>
      </c>
      <c r="E25" s="17">
        <v>0.3231</v>
      </c>
      <c r="F25" s="13">
        <v>22873</v>
      </c>
      <c r="G25" s="17">
        <v>0.3291</v>
      </c>
      <c r="H25" s="13">
        <v>24441</v>
      </c>
      <c r="I25" s="17">
        <v>0.32379999999999998</v>
      </c>
      <c r="J25" s="13">
        <v>25142</v>
      </c>
      <c r="K25" s="17">
        <v>0.3614</v>
      </c>
      <c r="L25" s="13">
        <v>1962944</v>
      </c>
      <c r="M25" s="17">
        <v>0.36809999999999998</v>
      </c>
    </row>
    <row r="26" spans="1:36" x14ac:dyDescent="0.25">
      <c r="A26" s="33" t="s">
        <v>74</v>
      </c>
      <c r="B26" s="13">
        <v>70490</v>
      </c>
      <c r="C26" s="17">
        <v>0.93779999999999997</v>
      </c>
      <c r="D26" s="13">
        <v>65489</v>
      </c>
      <c r="E26" s="17">
        <v>0.83799999999999997</v>
      </c>
      <c r="F26" s="13">
        <v>61951</v>
      </c>
      <c r="G26" s="17">
        <v>0.88070000000000004</v>
      </c>
      <c r="H26" s="13">
        <v>66376</v>
      </c>
      <c r="I26" s="17">
        <v>0.87929999999999997</v>
      </c>
      <c r="J26" s="13">
        <v>60608</v>
      </c>
      <c r="K26" s="17">
        <v>0.87109999999999999</v>
      </c>
      <c r="L26" s="13">
        <v>4508662</v>
      </c>
      <c r="M26" s="17">
        <v>0.84240000000000004</v>
      </c>
    </row>
    <row r="27" spans="1:36" x14ac:dyDescent="0.25">
      <c r="A27" s="94" t="s">
        <v>129</v>
      </c>
      <c r="B27" s="95"/>
      <c r="C27" s="95"/>
      <c r="D27" s="95"/>
      <c r="E27" s="95"/>
      <c r="F27" s="95"/>
      <c r="G27" s="95"/>
      <c r="H27" s="95"/>
      <c r="I27" s="95"/>
      <c r="J27" s="95"/>
      <c r="K27" s="96"/>
      <c r="L27" s="97"/>
      <c r="M27" s="97"/>
      <c r="N27" s="11"/>
      <c r="O27" s="11"/>
      <c r="P27" s="11"/>
      <c r="Q27" s="11"/>
      <c r="R27" s="11"/>
      <c r="S27" s="11"/>
      <c r="T27" s="11"/>
      <c r="U27" s="11"/>
      <c r="V27" s="11"/>
      <c r="W27" s="11"/>
      <c r="X27" s="11"/>
      <c r="Y27" s="11"/>
      <c r="Z27" s="11"/>
      <c r="AA27" s="11"/>
      <c r="AB27" s="11"/>
      <c r="AC27" s="11"/>
      <c r="AD27" s="11"/>
      <c r="AE27" s="11"/>
      <c r="AF27" s="11"/>
      <c r="AG27" s="11"/>
      <c r="AH27" s="11"/>
      <c r="AI27" s="11"/>
      <c r="AJ27" s="11"/>
    </row>
    <row r="28" spans="1:36" x14ac:dyDescent="0.25">
      <c r="A28" s="34" t="s">
        <v>125</v>
      </c>
      <c r="B28" s="29" t="s">
        <v>72</v>
      </c>
      <c r="C28" s="29" t="s">
        <v>72</v>
      </c>
      <c r="D28" s="29" t="s">
        <v>72</v>
      </c>
      <c r="E28" s="29" t="s">
        <v>72</v>
      </c>
      <c r="F28" s="29" t="s">
        <v>72</v>
      </c>
      <c r="G28" s="29" t="s">
        <v>72</v>
      </c>
      <c r="H28" s="29" t="s">
        <v>72</v>
      </c>
      <c r="I28" s="29" t="s">
        <v>72</v>
      </c>
      <c r="J28" s="13">
        <v>2764</v>
      </c>
      <c r="K28" s="17">
        <v>0.3251</v>
      </c>
      <c r="L28" s="13">
        <v>369714</v>
      </c>
      <c r="M28" s="17">
        <v>0.49759999999999999</v>
      </c>
      <c r="N28" s="11"/>
      <c r="O28" s="11"/>
      <c r="P28" s="11"/>
      <c r="Q28" s="11"/>
      <c r="R28" s="11"/>
      <c r="S28" s="11"/>
      <c r="T28" s="11"/>
      <c r="U28" s="11"/>
      <c r="V28" s="11"/>
      <c r="W28" s="11"/>
      <c r="X28" s="11"/>
      <c r="Y28" s="11"/>
      <c r="Z28" s="11"/>
      <c r="AA28" s="11"/>
      <c r="AB28" s="11"/>
      <c r="AC28" s="11"/>
      <c r="AD28" s="11"/>
      <c r="AE28" s="11"/>
      <c r="AF28" s="11"/>
      <c r="AG28" s="11"/>
      <c r="AH28" s="11"/>
      <c r="AI28" s="11"/>
      <c r="AJ28" s="11"/>
    </row>
    <row r="29" spans="1:36" x14ac:dyDescent="0.25">
      <c r="A29" s="34" t="s">
        <v>124</v>
      </c>
      <c r="B29" s="29" t="s">
        <v>72</v>
      </c>
      <c r="C29" s="29" t="s">
        <v>72</v>
      </c>
      <c r="D29" s="29" t="s">
        <v>72</v>
      </c>
      <c r="E29" s="29" t="s">
        <v>72</v>
      </c>
      <c r="F29" s="29" t="s">
        <v>72</v>
      </c>
      <c r="G29" s="29" t="s">
        <v>72</v>
      </c>
      <c r="H29" s="29" t="s">
        <v>72</v>
      </c>
      <c r="I29" s="29" t="s">
        <v>72</v>
      </c>
      <c r="J29" s="29" t="s">
        <v>72</v>
      </c>
      <c r="K29" s="29" t="s">
        <v>72</v>
      </c>
      <c r="L29" s="13">
        <v>61434</v>
      </c>
      <c r="M29" s="17">
        <v>8.2699999999999996E-2</v>
      </c>
      <c r="N29" s="11"/>
      <c r="O29" s="11"/>
      <c r="P29" s="11"/>
      <c r="Q29" s="11"/>
      <c r="R29" s="11"/>
      <c r="S29" s="11"/>
      <c r="T29" s="11"/>
      <c r="U29" s="11"/>
      <c r="V29" s="11"/>
      <c r="W29" s="11"/>
      <c r="X29" s="11"/>
      <c r="Y29" s="11"/>
      <c r="Z29" s="11"/>
      <c r="AA29" s="11"/>
      <c r="AB29" s="11"/>
      <c r="AC29" s="11"/>
      <c r="AD29" s="11"/>
      <c r="AE29" s="11"/>
      <c r="AF29" s="11"/>
      <c r="AG29" s="11"/>
      <c r="AH29" s="11"/>
      <c r="AI29" s="11"/>
      <c r="AJ29" s="11"/>
    </row>
    <row r="30" spans="1:36" x14ac:dyDescent="0.25">
      <c r="A30" s="34" t="s">
        <v>128</v>
      </c>
      <c r="B30" s="29" t="s">
        <v>72</v>
      </c>
      <c r="C30" s="29" t="s">
        <v>72</v>
      </c>
      <c r="D30" s="29" t="s">
        <v>72</v>
      </c>
      <c r="E30" s="29" t="s">
        <v>72</v>
      </c>
      <c r="F30" s="29" t="s">
        <v>72</v>
      </c>
      <c r="G30" s="29" t="s">
        <v>72</v>
      </c>
      <c r="H30" s="29" t="s">
        <v>72</v>
      </c>
      <c r="I30" s="29" t="s">
        <v>72</v>
      </c>
      <c r="J30" s="29" t="s">
        <v>72</v>
      </c>
      <c r="K30" s="29" t="s">
        <v>72</v>
      </c>
      <c r="L30" s="13">
        <v>44030</v>
      </c>
      <c r="M30" s="17">
        <v>5.9299999999999999E-2</v>
      </c>
      <c r="N30" s="11"/>
      <c r="O30" s="11"/>
      <c r="P30" s="11"/>
      <c r="Q30" s="11"/>
      <c r="R30" s="11"/>
      <c r="S30" s="11"/>
      <c r="T30" s="11"/>
      <c r="U30" s="11"/>
      <c r="V30" s="11"/>
      <c r="W30" s="11"/>
      <c r="X30" s="11"/>
      <c r="Y30" s="11"/>
      <c r="Z30" s="11"/>
      <c r="AA30" s="11"/>
      <c r="AB30" s="11"/>
      <c r="AC30" s="11"/>
      <c r="AD30" s="11"/>
      <c r="AE30" s="11"/>
      <c r="AF30" s="11"/>
      <c r="AG30" s="11"/>
      <c r="AH30" s="11"/>
      <c r="AI30" s="11"/>
      <c r="AJ30" s="11"/>
    </row>
    <row r="31" spans="1:36" x14ac:dyDescent="0.25">
      <c r="A31" s="34" t="s">
        <v>122</v>
      </c>
      <c r="B31" s="29" t="s">
        <v>72</v>
      </c>
      <c r="C31" s="29" t="s">
        <v>72</v>
      </c>
      <c r="D31" s="29" t="s">
        <v>72</v>
      </c>
      <c r="E31" s="29" t="s">
        <v>72</v>
      </c>
      <c r="F31" s="29" t="s">
        <v>72</v>
      </c>
      <c r="G31" s="29" t="s">
        <v>72</v>
      </c>
      <c r="H31" s="29" t="s">
        <v>72</v>
      </c>
      <c r="I31" s="29" t="s">
        <v>72</v>
      </c>
      <c r="J31" s="29" t="s">
        <v>72</v>
      </c>
      <c r="K31" s="29" t="s">
        <v>72</v>
      </c>
      <c r="L31" s="13">
        <v>36305</v>
      </c>
      <c r="M31" s="17">
        <v>4.8899999999999999E-2</v>
      </c>
      <c r="N31" s="11"/>
      <c r="O31" s="11"/>
      <c r="P31" s="11"/>
      <c r="Q31" s="11"/>
      <c r="R31" s="11"/>
      <c r="S31" s="11"/>
      <c r="T31" s="11"/>
      <c r="U31" s="11"/>
      <c r="V31" s="11"/>
      <c r="W31" s="11"/>
      <c r="X31" s="11"/>
      <c r="Y31" s="11"/>
      <c r="Z31" s="11"/>
      <c r="AA31" s="11"/>
      <c r="AB31" s="11"/>
      <c r="AC31" s="11"/>
      <c r="AD31" s="11"/>
      <c r="AE31" s="11"/>
      <c r="AF31" s="11"/>
      <c r="AG31" s="11"/>
      <c r="AH31" s="11"/>
      <c r="AI31" s="11"/>
      <c r="AJ31" s="11"/>
    </row>
    <row r="32" spans="1:36" x14ac:dyDescent="0.25">
      <c r="A32" s="34" t="s">
        <v>126</v>
      </c>
      <c r="B32" s="29" t="s">
        <v>72</v>
      </c>
      <c r="C32" s="29" t="s">
        <v>72</v>
      </c>
      <c r="D32" s="29" t="s">
        <v>72</v>
      </c>
      <c r="E32" s="29" t="s">
        <v>72</v>
      </c>
      <c r="F32" s="29" t="s">
        <v>72</v>
      </c>
      <c r="G32" s="29" t="s">
        <v>72</v>
      </c>
      <c r="H32" s="29" t="s">
        <v>72</v>
      </c>
      <c r="I32" s="29" t="s">
        <v>72</v>
      </c>
      <c r="J32" s="29" t="s">
        <v>72</v>
      </c>
      <c r="K32" s="29" t="s">
        <v>72</v>
      </c>
      <c r="L32" s="13">
        <v>32022</v>
      </c>
      <c r="M32" s="17">
        <v>4.3099999999999999E-2</v>
      </c>
      <c r="N32" s="11"/>
      <c r="O32" s="11"/>
      <c r="P32" s="11"/>
      <c r="Q32" s="11"/>
      <c r="R32" s="11"/>
      <c r="S32" s="11"/>
      <c r="T32" s="11"/>
      <c r="U32" s="11"/>
      <c r="V32" s="11"/>
      <c r="W32" s="11"/>
      <c r="X32" s="11"/>
      <c r="Y32" s="11"/>
      <c r="Z32" s="11"/>
      <c r="AA32" s="11"/>
      <c r="AB32" s="11"/>
      <c r="AC32" s="11"/>
      <c r="AD32" s="11"/>
      <c r="AE32" s="11"/>
      <c r="AF32" s="11"/>
      <c r="AG32" s="11"/>
      <c r="AH32" s="11"/>
      <c r="AI32" s="11"/>
      <c r="AJ32" s="11"/>
    </row>
    <row r="33" spans="1:36" x14ac:dyDescent="0.25">
      <c r="A33" s="34" t="s">
        <v>127</v>
      </c>
      <c r="B33" s="29" t="s">
        <v>72</v>
      </c>
      <c r="C33" s="29" t="s">
        <v>72</v>
      </c>
      <c r="D33" s="29" t="s">
        <v>72</v>
      </c>
      <c r="E33" s="29" t="s">
        <v>72</v>
      </c>
      <c r="F33" s="29" t="s">
        <v>72</v>
      </c>
      <c r="G33" s="29" t="s">
        <v>72</v>
      </c>
      <c r="H33" s="29" t="s">
        <v>72</v>
      </c>
      <c r="I33" s="29" t="s">
        <v>72</v>
      </c>
      <c r="J33" s="29" t="s">
        <v>72</v>
      </c>
      <c r="K33" s="29" t="s">
        <v>72</v>
      </c>
      <c r="L33" s="13">
        <v>31346</v>
      </c>
      <c r="M33" s="17">
        <v>4.2200000000000001E-2</v>
      </c>
      <c r="N33" s="11"/>
      <c r="O33" s="11"/>
      <c r="P33" s="11"/>
      <c r="Q33" s="11"/>
      <c r="R33" s="11"/>
      <c r="S33" s="11"/>
      <c r="T33" s="11"/>
      <c r="U33" s="11"/>
      <c r="V33" s="11"/>
      <c r="W33" s="11"/>
      <c r="X33" s="11"/>
      <c r="Y33" s="11"/>
      <c r="Z33" s="11"/>
      <c r="AA33" s="11"/>
      <c r="AB33" s="11"/>
      <c r="AC33" s="11"/>
      <c r="AD33" s="11"/>
      <c r="AE33" s="11"/>
      <c r="AF33" s="11"/>
      <c r="AG33" s="11"/>
      <c r="AH33" s="11"/>
      <c r="AI33" s="11"/>
      <c r="AJ33" s="11"/>
    </row>
    <row r="34" spans="1:36" x14ac:dyDescent="0.25">
      <c r="A34" s="34" t="s">
        <v>123</v>
      </c>
      <c r="B34" s="29" t="s">
        <v>72</v>
      </c>
      <c r="C34" s="29" t="s">
        <v>72</v>
      </c>
      <c r="D34" s="29" t="s">
        <v>72</v>
      </c>
      <c r="E34" s="29" t="s">
        <v>72</v>
      </c>
      <c r="F34" s="29" t="s">
        <v>72</v>
      </c>
      <c r="G34" s="29" t="s">
        <v>72</v>
      </c>
      <c r="H34" s="29" t="s">
        <v>72</v>
      </c>
      <c r="I34" s="29" t="s">
        <v>72</v>
      </c>
      <c r="J34" s="29" t="s">
        <v>72</v>
      </c>
      <c r="K34" s="29" t="s">
        <v>72</v>
      </c>
      <c r="L34" s="13">
        <v>23532</v>
      </c>
      <c r="M34" s="17">
        <v>3.1699999999999999E-2</v>
      </c>
      <c r="N34" s="11"/>
      <c r="O34" s="11"/>
      <c r="P34" s="11"/>
      <c r="Q34" s="11"/>
      <c r="R34" s="11"/>
      <c r="S34" s="11"/>
      <c r="T34" s="11"/>
      <c r="U34" s="11"/>
      <c r="V34" s="11"/>
      <c r="W34" s="11"/>
      <c r="X34" s="11"/>
      <c r="Y34" s="11"/>
      <c r="Z34" s="11"/>
      <c r="AA34" s="11"/>
      <c r="AB34" s="11"/>
      <c r="AC34" s="11"/>
      <c r="AD34" s="11"/>
      <c r="AE34" s="11"/>
      <c r="AF34" s="11"/>
      <c r="AG34" s="11"/>
      <c r="AH34" s="11"/>
      <c r="AI34" s="11"/>
      <c r="AJ34" s="11"/>
    </row>
    <row r="35" spans="1:36" x14ac:dyDescent="0.25">
      <c r="A35" s="33" t="s">
        <v>121</v>
      </c>
      <c r="B35" s="29" t="s">
        <v>72</v>
      </c>
      <c r="C35" s="29" t="s">
        <v>72</v>
      </c>
      <c r="D35" s="29" t="s">
        <v>72</v>
      </c>
      <c r="E35" s="29" t="s">
        <v>72</v>
      </c>
      <c r="F35" s="29" t="s">
        <v>72</v>
      </c>
      <c r="G35" s="29" t="s">
        <v>72</v>
      </c>
      <c r="H35" s="29" t="s">
        <v>72</v>
      </c>
      <c r="I35" s="29" t="s">
        <v>72</v>
      </c>
      <c r="J35" s="29">
        <v>2973</v>
      </c>
      <c r="K35" s="17">
        <v>0.34970000000000001</v>
      </c>
      <c r="L35" s="13">
        <v>144671</v>
      </c>
      <c r="M35" s="17">
        <v>0.19470000000000001</v>
      </c>
      <c r="N35" s="11"/>
      <c r="O35" s="11"/>
      <c r="P35" s="11"/>
      <c r="Q35" s="11"/>
      <c r="R35" s="11"/>
      <c r="S35" s="11"/>
      <c r="T35" s="11"/>
      <c r="U35" s="11"/>
      <c r="V35" s="11"/>
      <c r="W35" s="11"/>
      <c r="X35" s="11"/>
      <c r="Y35" s="11"/>
      <c r="Z35" s="11"/>
      <c r="AA35" s="11"/>
      <c r="AB35" s="11"/>
      <c r="AC35" s="11"/>
      <c r="AD35" s="11"/>
      <c r="AE35" s="11"/>
      <c r="AF35" s="11"/>
      <c r="AG35" s="11"/>
      <c r="AH35" s="11"/>
      <c r="AI35" s="11"/>
      <c r="AJ35" s="11"/>
    </row>
    <row r="36" spans="1:36" x14ac:dyDescent="0.25">
      <c r="A36" s="94" t="s">
        <v>75</v>
      </c>
      <c r="B36" s="95"/>
      <c r="C36" s="95"/>
      <c r="D36" s="95"/>
      <c r="E36" s="95"/>
      <c r="F36" s="95"/>
      <c r="G36" s="95"/>
      <c r="H36" s="95"/>
      <c r="I36" s="95"/>
      <c r="J36" s="95"/>
      <c r="K36" s="96"/>
      <c r="L36" s="97"/>
      <c r="M36" s="97"/>
    </row>
    <row r="37" spans="1:36" x14ac:dyDescent="0.25">
      <c r="A37" s="33" t="s">
        <v>13</v>
      </c>
      <c r="B37" s="13">
        <v>50130</v>
      </c>
      <c r="C37" s="17">
        <v>0.66359999999999997</v>
      </c>
      <c r="D37" s="13">
        <v>51585</v>
      </c>
      <c r="E37" s="17">
        <v>0.66059999999999997</v>
      </c>
      <c r="F37" s="13">
        <v>44158</v>
      </c>
      <c r="G37" s="17">
        <v>0.62749999999999995</v>
      </c>
      <c r="H37" s="13">
        <v>55876</v>
      </c>
      <c r="I37" s="17">
        <v>0.75160000000000005</v>
      </c>
      <c r="J37" s="13">
        <v>48007</v>
      </c>
      <c r="K37" s="17">
        <v>0.70369999999999999</v>
      </c>
      <c r="L37" s="13">
        <v>3964426</v>
      </c>
      <c r="M37" s="17">
        <v>0.74739999999999995</v>
      </c>
    </row>
    <row r="38" spans="1:36" x14ac:dyDescent="0.25">
      <c r="A38" s="33" t="s">
        <v>14</v>
      </c>
      <c r="B38" s="13">
        <v>18999</v>
      </c>
      <c r="C38" s="17">
        <v>0.2515</v>
      </c>
      <c r="D38" s="13">
        <v>17029</v>
      </c>
      <c r="E38" s="17">
        <v>0.21809999999999999</v>
      </c>
      <c r="F38" s="13">
        <v>17414</v>
      </c>
      <c r="G38" s="17">
        <v>0.2475</v>
      </c>
      <c r="H38" s="13">
        <v>9230</v>
      </c>
      <c r="I38" s="17">
        <v>0.1242</v>
      </c>
      <c r="J38" s="13">
        <v>7747</v>
      </c>
      <c r="K38" s="17">
        <v>0.1135</v>
      </c>
      <c r="L38" s="13">
        <v>379951</v>
      </c>
      <c r="M38" s="17">
        <v>7.1599999999999997E-2</v>
      </c>
    </row>
    <row r="39" spans="1:36" x14ac:dyDescent="0.25">
      <c r="A39" s="33" t="s">
        <v>15</v>
      </c>
      <c r="B39" s="13">
        <v>3243</v>
      </c>
      <c r="C39" s="17">
        <v>4.2900000000000001E-2</v>
      </c>
      <c r="D39" s="13">
        <v>6259</v>
      </c>
      <c r="E39" s="17">
        <v>8.0100000000000005E-2</v>
      </c>
      <c r="F39" s="13">
        <v>1408</v>
      </c>
      <c r="G39" s="17">
        <v>0.02</v>
      </c>
      <c r="H39" s="13">
        <v>3323</v>
      </c>
      <c r="I39" s="17">
        <v>4.4699999999999997E-2</v>
      </c>
      <c r="J39" s="13">
        <v>2956</v>
      </c>
      <c r="K39" s="17">
        <v>4.3299999999999998E-2</v>
      </c>
      <c r="L39" s="13">
        <v>178707</v>
      </c>
      <c r="M39" s="17">
        <v>3.3700000000000001E-2</v>
      </c>
    </row>
    <row r="40" spans="1:36" x14ac:dyDescent="0.25">
      <c r="A40" s="34" t="s">
        <v>157</v>
      </c>
      <c r="B40" s="13">
        <v>3171</v>
      </c>
      <c r="C40" s="17">
        <v>4.2000000000000003E-2</v>
      </c>
      <c r="D40" s="13">
        <v>3217</v>
      </c>
      <c r="E40" s="17">
        <v>4.1200000000000001E-2</v>
      </c>
      <c r="F40" s="13">
        <v>7392</v>
      </c>
      <c r="G40" s="17">
        <v>0.105</v>
      </c>
      <c r="H40" s="13">
        <v>5912</v>
      </c>
      <c r="I40" s="17">
        <v>7.9500000000000001E-2</v>
      </c>
      <c r="J40" s="13">
        <v>9515</v>
      </c>
      <c r="K40" s="17">
        <v>0.13950000000000001</v>
      </c>
      <c r="L40" s="13">
        <v>781370</v>
      </c>
      <c r="M40" s="17">
        <v>0.14729999999999999</v>
      </c>
    </row>
    <row r="41" spans="1:36" x14ac:dyDescent="0.25">
      <c r="A41" s="94" t="s">
        <v>26</v>
      </c>
      <c r="B41" s="95"/>
      <c r="C41" s="95"/>
      <c r="D41" s="95"/>
      <c r="E41" s="95"/>
      <c r="F41" s="95"/>
      <c r="G41" s="95"/>
      <c r="H41" s="95"/>
      <c r="I41" s="95"/>
      <c r="J41" s="95"/>
      <c r="K41" s="96"/>
      <c r="L41" s="97"/>
      <c r="M41" s="97"/>
    </row>
    <row r="42" spans="1:36" x14ac:dyDescent="0.25">
      <c r="A42" s="33" t="s">
        <v>19</v>
      </c>
      <c r="B42" s="13">
        <v>56511</v>
      </c>
      <c r="C42" s="17">
        <v>0.75619999999999998</v>
      </c>
      <c r="D42" s="13">
        <v>60211</v>
      </c>
      <c r="E42" s="17">
        <v>0.77280000000000004</v>
      </c>
      <c r="F42" s="13">
        <v>52921</v>
      </c>
      <c r="G42" s="17">
        <v>0.76129999999999998</v>
      </c>
      <c r="H42" s="13">
        <v>58929</v>
      </c>
      <c r="I42" s="17">
        <v>0.7863</v>
      </c>
      <c r="J42" s="13">
        <v>54022</v>
      </c>
      <c r="K42" s="17">
        <v>0.77790000000000004</v>
      </c>
      <c r="L42" s="13">
        <v>4171963</v>
      </c>
      <c r="M42" s="17">
        <v>0.78169999999999995</v>
      </c>
    </row>
    <row r="43" spans="1:36" x14ac:dyDescent="0.25">
      <c r="A43" s="33" t="s">
        <v>17</v>
      </c>
      <c r="B43" s="13">
        <v>12255</v>
      </c>
      <c r="C43" s="17">
        <v>0.16400000000000001</v>
      </c>
      <c r="D43" s="13">
        <v>10262</v>
      </c>
      <c r="E43" s="17">
        <v>0.13170000000000001</v>
      </c>
      <c r="F43" s="13">
        <v>8771</v>
      </c>
      <c r="G43" s="17">
        <v>0.12620000000000001</v>
      </c>
      <c r="H43" s="13">
        <v>7821</v>
      </c>
      <c r="I43" s="17">
        <v>0.10440000000000001</v>
      </c>
      <c r="J43" s="13">
        <v>9202</v>
      </c>
      <c r="K43" s="17">
        <v>0.13250000000000001</v>
      </c>
      <c r="L43" s="13">
        <v>707190</v>
      </c>
      <c r="M43" s="17">
        <v>0.13250000000000001</v>
      </c>
    </row>
    <row r="44" spans="1:36" x14ac:dyDescent="0.25">
      <c r="A44" s="33" t="s">
        <v>18</v>
      </c>
      <c r="B44" s="13">
        <v>5960</v>
      </c>
      <c r="C44" s="17">
        <v>7.9799999999999996E-2</v>
      </c>
      <c r="D44" s="13">
        <v>7435</v>
      </c>
      <c r="E44" s="17">
        <v>9.5399999999999999E-2</v>
      </c>
      <c r="F44" s="13">
        <v>7818</v>
      </c>
      <c r="G44" s="17">
        <v>0.1125</v>
      </c>
      <c r="H44" s="13">
        <v>8195</v>
      </c>
      <c r="I44" s="17">
        <v>0.10929999999999999</v>
      </c>
      <c r="J44" s="13">
        <v>6222</v>
      </c>
      <c r="K44" s="17">
        <v>8.9599999999999999E-2</v>
      </c>
      <c r="L44" s="13">
        <v>457771</v>
      </c>
      <c r="M44" s="17">
        <v>8.5800000000000001E-2</v>
      </c>
    </row>
    <row r="45" spans="1:36" x14ac:dyDescent="0.25">
      <c r="A45" s="3" t="s">
        <v>24</v>
      </c>
      <c r="B45" s="13">
        <v>9018</v>
      </c>
      <c r="C45" s="17">
        <v>0.51800000000000002</v>
      </c>
      <c r="D45" s="13">
        <v>10357</v>
      </c>
      <c r="E45" s="17">
        <v>0.60019999999999996</v>
      </c>
      <c r="F45" s="13">
        <v>8871</v>
      </c>
      <c r="G45" s="17">
        <v>0.54349999999999998</v>
      </c>
      <c r="H45" s="13">
        <v>9576</v>
      </c>
      <c r="I45" s="17">
        <v>0.60870000000000002</v>
      </c>
      <c r="J45" s="13">
        <v>9228</v>
      </c>
      <c r="K45" s="17">
        <v>0.61299999999999999</v>
      </c>
      <c r="L45" s="13">
        <v>723516</v>
      </c>
      <c r="M45" s="17">
        <v>0.63649999999999995</v>
      </c>
    </row>
    <row r="46" spans="1:36" x14ac:dyDescent="0.25">
      <c r="A46" s="3" t="s">
        <v>20</v>
      </c>
      <c r="B46" s="13">
        <v>8391</v>
      </c>
      <c r="C46" s="17">
        <v>0.48199999999999998</v>
      </c>
      <c r="D46" s="13">
        <v>6900</v>
      </c>
      <c r="E46" s="17">
        <v>0.39979999999999999</v>
      </c>
      <c r="F46" s="13">
        <v>7453</v>
      </c>
      <c r="G46" s="17">
        <v>0.45650000000000002</v>
      </c>
      <c r="H46" s="13">
        <v>6155</v>
      </c>
      <c r="I46" s="17">
        <v>0.39129999999999998</v>
      </c>
      <c r="J46" s="13">
        <v>5825</v>
      </c>
      <c r="K46" s="17">
        <v>0.38700000000000001</v>
      </c>
      <c r="L46" s="13">
        <v>413127</v>
      </c>
      <c r="M46" s="17">
        <v>0.36349999999999999</v>
      </c>
    </row>
    <row r="47" spans="1:36" x14ac:dyDescent="0.25">
      <c r="A47" s="92" t="s">
        <v>60</v>
      </c>
      <c r="B47" s="93"/>
      <c r="C47" s="93"/>
      <c r="D47" s="93"/>
      <c r="E47" s="93"/>
      <c r="F47" s="93"/>
      <c r="G47" s="93"/>
      <c r="H47" s="93"/>
      <c r="I47" s="93"/>
      <c r="J47" s="93"/>
      <c r="K47" s="93"/>
      <c r="L47" s="76"/>
      <c r="M47" s="76"/>
    </row>
    <row r="48" spans="1:36" x14ac:dyDescent="0.25">
      <c r="A48" s="94" t="s">
        <v>34</v>
      </c>
      <c r="B48" s="95"/>
      <c r="C48" s="95"/>
      <c r="D48" s="95"/>
      <c r="E48" s="95"/>
      <c r="F48" s="95"/>
      <c r="G48" s="95"/>
      <c r="H48" s="95"/>
      <c r="I48" s="95"/>
      <c r="J48" s="95"/>
      <c r="K48" s="96"/>
      <c r="L48" s="97"/>
      <c r="M48" s="97"/>
    </row>
    <row r="49" spans="1:36" x14ac:dyDescent="0.25">
      <c r="A49" s="33" t="s">
        <v>67</v>
      </c>
      <c r="B49" s="13">
        <v>13450</v>
      </c>
      <c r="C49" s="17">
        <v>0.1812</v>
      </c>
      <c r="D49" s="13">
        <v>19230</v>
      </c>
      <c r="E49" s="17">
        <v>0.24909999999999999</v>
      </c>
      <c r="F49" s="13">
        <v>9909</v>
      </c>
      <c r="G49" s="17">
        <v>0.14080000000000001</v>
      </c>
      <c r="H49" s="13">
        <v>16982</v>
      </c>
      <c r="I49" s="17">
        <v>0.2273</v>
      </c>
      <c r="J49" s="13">
        <v>12831</v>
      </c>
      <c r="K49" s="17">
        <v>0.1855</v>
      </c>
      <c r="L49" s="13">
        <v>837470</v>
      </c>
      <c r="M49" s="17">
        <v>0.15679999999999999</v>
      </c>
    </row>
    <row r="50" spans="1:36" x14ac:dyDescent="0.25">
      <c r="A50" s="27" t="s">
        <v>158</v>
      </c>
      <c r="B50" s="29" t="s">
        <v>72</v>
      </c>
      <c r="C50" s="29" t="s">
        <v>72</v>
      </c>
      <c r="D50" s="29" t="s">
        <v>72</v>
      </c>
      <c r="E50" s="29" t="s">
        <v>72</v>
      </c>
      <c r="F50" s="29" t="s">
        <v>72</v>
      </c>
      <c r="G50" s="29" t="s">
        <v>72</v>
      </c>
      <c r="H50" s="29" t="s">
        <v>72</v>
      </c>
      <c r="I50" s="29" t="s">
        <v>72</v>
      </c>
      <c r="J50" s="13">
        <v>9960</v>
      </c>
      <c r="K50" s="17">
        <v>0.78580000000000005</v>
      </c>
      <c r="L50" s="13">
        <v>594433</v>
      </c>
      <c r="M50" s="17">
        <v>0.72519999999999996</v>
      </c>
      <c r="N50" s="11"/>
      <c r="O50" s="11"/>
      <c r="P50" s="11"/>
      <c r="Q50" s="11"/>
      <c r="R50" s="11"/>
      <c r="S50" s="11"/>
      <c r="T50" s="11"/>
      <c r="U50" s="11"/>
      <c r="V50" s="11"/>
      <c r="W50" s="11"/>
      <c r="X50" s="11"/>
      <c r="Y50" s="11"/>
      <c r="Z50" s="11"/>
      <c r="AA50" s="11"/>
      <c r="AB50" s="11"/>
      <c r="AC50" s="11"/>
      <c r="AD50" s="11"/>
      <c r="AE50" s="11"/>
      <c r="AF50" s="11"/>
      <c r="AG50" s="11"/>
      <c r="AH50" s="11"/>
      <c r="AI50" s="11"/>
      <c r="AJ50" s="11"/>
    </row>
    <row r="51" spans="1:36" x14ac:dyDescent="0.25">
      <c r="A51" s="27" t="s">
        <v>159</v>
      </c>
      <c r="B51" s="29" t="s">
        <v>72</v>
      </c>
      <c r="C51" s="29" t="s">
        <v>72</v>
      </c>
      <c r="D51" s="29" t="s">
        <v>72</v>
      </c>
      <c r="E51" s="29" t="s">
        <v>72</v>
      </c>
      <c r="F51" s="29" t="s">
        <v>72</v>
      </c>
      <c r="G51" s="29" t="s">
        <v>72</v>
      </c>
      <c r="H51" s="29" t="s">
        <v>72</v>
      </c>
      <c r="I51" s="29" t="s">
        <v>72</v>
      </c>
      <c r="J51" s="13">
        <v>4544</v>
      </c>
      <c r="K51" s="17">
        <v>0.35849999999999999</v>
      </c>
      <c r="L51" s="13">
        <v>354986</v>
      </c>
      <c r="M51" s="17">
        <v>0.43309999999999998</v>
      </c>
      <c r="N51" s="11"/>
      <c r="O51" s="11"/>
      <c r="P51" s="11"/>
      <c r="Q51" s="11"/>
      <c r="R51" s="11"/>
      <c r="S51" s="11"/>
      <c r="T51" s="11"/>
      <c r="U51" s="11"/>
      <c r="V51" s="11"/>
      <c r="W51" s="11"/>
      <c r="X51" s="11"/>
      <c r="Y51" s="11"/>
      <c r="Z51" s="11"/>
      <c r="AA51" s="11"/>
      <c r="AB51" s="11"/>
      <c r="AC51" s="11"/>
      <c r="AD51" s="11"/>
      <c r="AE51" s="11"/>
      <c r="AF51" s="11"/>
      <c r="AG51" s="11"/>
      <c r="AH51" s="11"/>
      <c r="AI51" s="11"/>
      <c r="AJ51" s="11"/>
    </row>
    <row r="52" spans="1:36" x14ac:dyDescent="0.25">
      <c r="A52" s="33" t="s">
        <v>36</v>
      </c>
      <c r="B52" s="13">
        <v>6824</v>
      </c>
      <c r="C52" s="17">
        <v>0.1075</v>
      </c>
      <c r="D52" s="13">
        <v>4196</v>
      </c>
      <c r="E52" s="17">
        <v>6.2799999999999995E-2</v>
      </c>
      <c r="F52" s="13">
        <v>4831</v>
      </c>
      <c r="G52" s="17">
        <v>8.2600000000000007E-2</v>
      </c>
      <c r="H52" s="13">
        <v>4998</v>
      </c>
      <c r="I52" s="17">
        <v>7.17E-2</v>
      </c>
      <c r="J52" s="13">
        <v>7287</v>
      </c>
      <c r="K52" s="17">
        <v>0.1169</v>
      </c>
      <c r="L52" s="13">
        <v>570212</v>
      </c>
      <c r="M52" s="17">
        <v>0.1138</v>
      </c>
    </row>
    <row r="53" spans="1:36" x14ac:dyDescent="0.25">
      <c r="A53" s="27" t="s">
        <v>158</v>
      </c>
      <c r="B53" s="29" t="s">
        <v>72</v>
      </c>
      <c r="C53" s="29" t="s">
        <v>72</v>
      </c>
      <c r="D53" s="29" t="s">
        <v>72</v>
      </c>
      <c r="E53" s="29" t="s">
        <v>72</v>
      </c>
      <c r="F53" s="29" t="s">
        <v>72</v>
      </c>
      <c r="G53" s="29" t="s">
        <v>72</v>
      </c>
      <c r="H53" s="29" t="s">
        <v>72</v>
      </c>
      <c r="I53" s="29" t="s">
        <v>72</v>
      </c>
      <c r="J53" s="13">
        <v>3336</v>
      </c>
      <c r="K53" s="17">
        <v>0.45779999999999998</v>
      </c>
      <c r="L53" s="13">
        <v>358711</v>
      </c>
      <c r="M53" s="17">
        <v>0.64500000000000002</v>
      </c>
    </row>
    <row r="54" spans="1:36" x14ac:dyDescent="0.25">
      <c r="A54" s="27" t="s">
        <v>159</v>
      </c>
      <c r="B54" s="29" t="s">
        <v>72</v>
      </c>
      <c r="C54" s="29" t="s">
        <v>72</v>
      </c>
      <c r="D54" s="29" t="s">
        <v>72</v>
      </c>
      <c r="E54" s="29" t="s">
        <v>72</v>
      </c>
      <c r="F54" s="29" t="s">
        <v>72</v>
      </c>
      <c r="G54" s="29" t="s">
        <v>72</v>
      </c>
      <c r="H54" s="29" t="s">
        <v>72</v>
      </c>
      <c r="I54" s="29" t="s">
        <v>72</v>
      </c>
      <c r="J54" s="13">
        <v>4876</v>
      </c>
      <c r="K54" s="17">
        <v>0.66910000000000003</v>
      </c>
      <c r="L54" s="13">
        <v>276368</v>
      </c>
      <c r="M54" s="17">
        <v>0.49690000000000001</v>
      </c>
    </row>
    <row r="55" spans="1:36" x14ac:dyDescent="0.25">
      <c r="A55" s="33" t="s">
        <v>35</v>
      </c>
      <c r="B55" s="13">
        <v>7416</v>
      </c>
      <c r="C55" s="17">
        <v>9.9299999999999999E-2</v>
      </c>
      <c r="D55" s="13">
        <v>15749</v>
      </c>
      <c r="E55" s="17">
        <v>0.20380000000000001</v>
      </c>
      <c r="F55" s="13">
        <v>7006</v>
      </c>
      <c r="G55" s="17">
        <v>9.9500000000000005E-2</v>
      </c>
      <c r="H55" s="13">
        <v>6691</v>
      </c>
      <c r="I55" s="17">
        <v>8.8599999999999998E-2</v>
      </c>
      <c r="J55" s="13">
        <v>9095</v>
      </c>
      <c r="K55" s="17">
        <v>0.13170000000000001</v>
      </c>
      <c r="L55" s="13">
        <v>605943</v>
      </c>
      <c r="M55" s="17">
        <v>0.1134</v>
      </c>
    </row>
    <row r="56" spans="1:36" x14ac:dyDescent="0.25">
      <c r="A56" s="27" t="s">
        <v>158</v>
      </c>
      <c r="B56" s="29" t="s">
        <v>72</v>
      </c>
      <c r="C56" s="29" t="s">
        <v>72</v>
      </c>
      <c r="D56" s="29" t="s">
        <v>72</v>
      </c>
      <c r="E56" s="29" t="s">
        <v>72</v>
      </c>
      <c r="F56" s="29" t="s">
        <v>72</v>
      </c>
      <c r="G56" s="29" t="s">
        <v>72</v>
      </c>
      <c r="H56" s="29" t="s">
        <v>72</v>
      </c>
      <c r="I56" s="29" t="s">
        <v>72</v>
      </c>
      <c r="J56" s="13">
        <v>5591</v>
      </c>
      <c r="K56" s="17">
        <v>0.61470000000000002</v>
      </c>
      <c r="L56" s="13">
        <v>459217</v>
      </c>
      <c r="M56" s="17">
        <v>0.76729999999999998</v>
      </c>
    </row>
    <row r="57" spans="1:36" x14ac:dyDescent="0.25">
      <c r="A57" s="27" t="s">
        <v>159</v>
      </c>
      <c r="B57" s="29" t="s">
        <v>72</v>
      </c>
      <c r="C57" s="29" t="s">
        <v>72</v>
      </c>
      <c r="D57" s="29" t="s">
        <v>72</v>
      </c>
      <c r="E57" s="29" t="s">
        <v>72</v>
      </c>
      <c r="F57" s="29" t="s">
        <v>72</v>
      </c>
      <c r="G57" s="29" t="s">
        <v>72</v>
      </c>
      <c r="H57" s="29" t="s">
        <v>72</v>
      </c>
      <c r="I57" s="29" t="s">
        <v>72</v>
      </c>
      <c r="J57" s="29">
        <v>4318</v>
      </c>
      <c r="K57" s="41">
        <v>0.47470000000000001</v>
      </c>
      <c r="L57" s="13">
        <v>223579</v>
      </c>
      <c r="M57" s="17">
        <v>0.37359999999999999</v>
      </c>
    </row>
    <row r="58" spans="1:36" x14ac:dyDescent="0.25">
      <c r="A58" s="33" t="s">
        <v>62</v>
      </c>
      <c r="B58" s="13" t="s">
        <v>72</v>
      </c>
      <c r="C58" s="13" t="s">
        <v>72</v>
      </c>
      <c r="D58" s="13" t="s">
        <v>72</v>
      </c>
      <c r="E58" s="13" t="s">
        <v>72</v>
      </c>
      <c r="F58" s="13">
        <v>3305</v>
      </c>
      <c r="G58" s="17">
        <v>4.7E-2</v>
      </c>
      <c r="H58" s="13">
        <v>6081</v>
      </c>
      <c r="I58" s="17">
        <v>8.0399999999999999E-2</v>
      </c>
      <c r="J58" s="13">
        <v>5727</v>
      </c>
      <c r="K58" s="17">
        <v>8.3599999999999994E-2</v>
      </c>
      <c r="L58" s="13">
        <v>296844</v>
      </c>
      <c r="M58" s="17">
        <v>5.5199999999999999E-2</v>
      </c>
    </row>
    <row r="59" spans="1:36" x14ac:dyDescent="0.25">
      <c r="A59" s="27" t="s">
        <v>158</v>
      </c>
      <c r="B59" s="29" t="s">
        <v>72</v>
      </c>
      <c r="C59" s="29" t="s">
        <v>72</v>
      </c>
      <c r="D59" s="29" t="s">
        <v>72</v>
      </c>
      <c r="E59" s="29" t="s">
        <v>72</v>
      </c>
      <c r="F59" s="29" t="s">
        <v>72</v>
      </c>
      <c r="G59" s="29" t="s">
        <v>72</v>
      </c>
      <c r="H59" s="29" t="s">
        <v>72</v>
      </c>
      <c r="I59" s="29" t="s">
        <v>72</v>
      </c>
      <c r="J59" s="29">
        <v>3255</v>
      </c>
      <c r="K59" s="41">
        <v>0.56830000000000003</v>
      </c>
      <c r="L59" s="13">
        <v>185591</v>
      </c>
      <c r="M59" s="17">
        <v>0.64159999999999995</v>
      </c>
      <c r="N59" s="11"/>
      <c r="O59" s="11"/>
      <c r="P59" s="11"/>
      <c r="Q59" s="11"/>
      <c r="R59" s="11"/>
      <c r="S59" s="11"/>
      <c r="T59" s="11"/>
      <c r="U59" s="11"/>
      <c r="V59" s="11"/>
      <c r="W59" s="11"/>
      <c r="X59" s="11"/>
      <c r="Y59" s="11"/>
      <c r="Z59" s="11"/>
      <c r="AA59" s="11"/>
      <c r="AB59" s="11"/>
      <c r="AC59" s="11"/>
      <c r="AD59" s="11"/>
      <c r="AE59" s="11"/>
      <c r="AF59" s="11"/>
      <c r="AG59" s="11"/>
      <c r="AH59" s="11"/>
      <c r="AI59" s="11"/>
      <c r="AJ59" s="11"/>
    </row>
    <row r="60" spans="1:36" x14ac:dyDescent="0.25">
      <c r="A60" s="27" t="s">
        <v>159</v>
      </c>
      <c r="B60" s="29" t="s">
        <v>72</v>
      </c>
      <c r="C60" s="29" t="s">
        <v>72</v>
      </c>
      <c r="D60" s="29" t="s">
        <v>72</v>
      </c>
      <c r="E60" s="29" t="s">
        <v>72</v>
      </c>
      <c r="F60" s="29" t="s">
        <v>72</v>
      </c>
      <c r="G60" s="29" t="s">
        <v>72</v>
      </c>
      <c r="H60" s="29" t="s">
        <v>72</v>
      </c>
      <c r="I60" s="29" t="s">
        <v>72</v>
      </c>
      <c r="J60" s="12" t="s">
        <v>72</v>
      </c>
      <c r="K60" s="12" t="s">
        <v>72</v>
      </c>
      <c r="L60" s="13">
        <v>168922</v>
      </c>
      <c r="M60" s="17">
        <v>0.58399999999999996</v>
      </c>
      <c r="N60" s="11"/>
      <c r="O60" s="11"/>
      <c r="P60" s="11"/>
      <c r="Q60" s="11"/>
      <c r="R60" s="11"/>
      <c r="S60" s="11"/>
      <c r="T60" s="11"/>
      <c r="U60" s="11"/>
      <c r="V60" s="11"/>
      <c r="W60" s="11"/>
      <c r="X60" s="11"/>
      <c r="Y60" s="11"/>
      <c r="Z60" s="11"/>
      <c r="AA60" s="11"/>
      <c r="AB60" s="11"/>
      <c r="AC60" s="11"/>
      <c r="AD60" s="11"/>
      <c r="AE60" s="11"/>
      <c r="AF60" s="11"/>
      <c r="AG60" s="11"/>
      <c r="AH60" s="11"/>
      <c r="AI60" s="11"/>
      <c r="AJ60" s="11"/>
    </row>
    <row r="61" spans="1:36" x14ac:dyDescent="0.25">
      <c r="A61" s="63" t="s">
        <v>173</v>
      </c>
      <c r="B61" s="13" t="s">
        <v>72</v>
      </c>
      <c r="C61" s="13" t="s">
        <v>72</v>
      </c>
      <c r="D61" s="13" t="s">
        <v>72</v>
      </c>
      <c r="E61" s="13" t="s">
        <v>72</v>
      </c>
      <c r="F61" s="13">
        <v>2383</v>
      </c>
      <c r="G61" s="17">
        <v>8.0399999999999999E-2</v>
      </c>
      <c r="H61" s="13">
        <v>3003</v>
      </c>
      <c r="I61" s="17">
        <v>9.2299999999999993E-2</v>
      </c>
      <c r="J61" s="13">
        <v>2454</v>
      </c>
      <c r="K61" s="17">
        <v>9.3600000000000003E-2</v>
      </c>
      <c r="L61" s="13">
        <v>345778</v>
      </c>
      <c r="M61" s="17">
        <v>0.1328</v>
      </c>
    </row>
    <row r="62" spans="1:36" x14ac:dyDescent="0.25">
      <c r="A62" s="28" t="s">
        <v>104</v>
      </c>
      <c r="B62" s="29" t="s">
        <v>72</v>
      </c>
      <c r="C62" s="29" t="s">
        <v>72</v>
      </c>
      <c r="D62" s="29" t="s">
        <v>72</v>
      </c>
      <c r="E62" s="29" t="s">
        <v>72</v>
      </c>
      <c r="F62" s="29" t="s">
        <v>72</v>
      </c>
      <c r="G62" s="29" t="s">
        <v>72</v>
      </c>
      <c r="H62" s="29" t="s">
        <v>72</v>
      </c>
      <c r="I62" s="29" t="s">
        <v>72</v>
      </c>
      <c r="J62" s="13">
        <v>5923</v>
      </c>
      <c r="K62" s="17">
        <v>8.5300000000000001E-2</v>
      </c>
      <c r="L62" s="13">
        <v>291358</v>
      </c>
      <c r="M62" s="17">
        <v>5.4300000000000001E-2</v>
      </c>
      <c r="N62" s="11"/>
      <c r="O62" s="11"/>
      <c r="P62" s="11"/>
      <c r="Q62" s="11"/>
      <c r="R62" s="11"/>
      <c r="S62" s="11"/>
      <c r="T62" s="11"/>
      <c r="U62" s="11"/>
      <c r="V62" s="11"/>
      <c r="W62" s="11"/>
      <c r="X62" s="11"/>
      <c r="Y62" s="11"/>
      <c r="Z62" s="11"/>
      <c r="AA62" s="11"/>
      <c r="AB62" s="11"/>
      <c r="AC62" s="11"/>
      <c r="AD62" s="11"/>
      <c r="AE62" s="11"/>
      <c r="AF62" s="11"/>
      <c r="AG62" s="11"/>
      <c r="AH62" s="11"/>
      <c r="AI62" s="11"/>
      <c r="AJ62" s="11"/>
    </row>
    <row r="63" spans="1:36" x14ac:dyDescent="0.25">
      <c r="A63" s="28" t="s">
        <v>105</v>
      </c>
      <c r="B63" s="29" t="s">
        <v>72</v>
      </c>
      <c r="C63" s="29" t="s">
        <v>72</v>
      </c>
      <c r="D63" s="29" t="s">
        <v>72</v>
      </c>
      <c r="E63" s="29" t="s">
        <v>72</v>
      </c>
      <c r="F63" s="29" t="s">
        <v>72</v>
      </c>
      <c r="G63" s="29" t="s">
        <v>72</v>
      </c>
      <c r="H63" s="29" t="s">
        <v>72</v>
      </c>
      <c r="I63" s="29" t="s">
        <v>72</v>
      </c>
      <c r="J63" s="13">
        <v>4428</v>
      </c>
      <c r="K63" s="17">
        <v>6.3700000000000007E-2</v>
      </c>
      <c r="L63" s="13">
        <v>295586</v>
      </c>
      <c r="M63" s="17">
        <v>5.5199999999999999E-2</v>
      </c>
      <c r="N63" s="11"/>
      <c r="O63" s="11"/>
      <c r="P63" s="11"/>
      <c r="Q63" s="11"/>
      <c r="R63" s="11"/>
      <c r="S63" s="11"/>
      <c r="T63" s="11"/>
      <c r="U63" s="11"/>
      <c r="V63" s="11"/>
      <c r="W63" s="11"/>
      <c r="X63" s="11"/>
      <c r="Y63" s="11"/>
      <c r="Z63" s="11"/>
      <c r="AA63" s="11"/>
      <c r="AB63" s="11"/>
      <c r="AC63" s="11"/>
      <c r="AD63" s="11"/>
      <c r="AE63" s="11"/>
      <c r="AF63" s="11"/>
      <c r="AG63" s="11"/>
      <c r="AH63" s="11"/>
      <c r="AI63" s="11"/>
      <c r="AJ63" s="11"/>
    </row>
    <row r="64" spans="1:36" x14ac:dyDescent="0.25">
      <c r="A64" s="28" t="s">
        <v>106</v>
      </c>
      <c r="B64" s="29" t="s">
        <v>72</v>
      </c>
      <c r="C64" s="29" t="s">
        <v>72</v>
      </c>
      <c r="D64" s="29" t="s">
        <v>72</v>
      </c>
      <c r="E64" s="29" t="s">
        <v>72</v>
      </c>
      <c r="F64" s="29" t="s">
        <v>72</v>
      </c>
      <c r="G64" s="29" t="s">
        <v>72</v>
      </c>
      <c r="H64" s="29" t="s">
        <v>72</v>
      </c>
      <c r="I64" s="29" t="s">
        <v>72</v>
      </c>
      <c r="J64" s="13">
        <v>2868</v>
      </c>
      <c r="K64" s="17">
        <v>4.1300000000000003E-2</v>
      </c>
      <c r="L64" s="13">
        <v>297652</v>
      </c>
      <c r="M64" s="17">
        <v>5.5500000000000001E-2</v>
      </c>
      <c r="N64" s="11"/>
      <c r="O64" s="11"/>
      <c r="P64" s="11"/>
      <c r="Q64" s="11"/>
      <c r="R64" s="11"/>
      <c r="S64" s="11"/>
      <c r="T64" s="11"/>
      <c r="U64" s="11"/>
      <c r="V64" s="11"/>
      <c r="W64" s="11"/>
      <c r="X64" s="11"/>
      <c r="Y64" s="11"/>
      <c r="Z64" s="11"/>
      <c r="AA64" s="11"/>
      <c r="AB64" s="11"/>
      <c r="AC64" s="11"/>
      <c r="AD64" s="11"/>
      <c r="AE64" s="11"/>
      <c r="AF64" s="11"/>
      <c r="AG64" s="11"/>
      <c r="AH64" s="11"/>
      <c r="AI64" s="11"/>
      <c r="AJ64" s="11"/>
    </row>
    <row r="65" spans="1:36" x14ac:dyDescent="0.25">
      <c r="A65" s="28" t="s">
        <v>107</v>
      </c>
      <c r="B65" s="29" t="s">
        <v>72</v>
      </c>
      <c r="C65" s="29" t="s">
        <v>72</v>
      </c>
      <c r="D65" s="29" t="s">
        <v>72</v>
      </c>
      <c r="E65" s="29" t="s">
        <v>72</v>
      </c>
      <c r="F65" s="29" t="s">
        <v>72</v>
      </c>
      <c r="G65" s="29" t="s">
        <v>72</v>
      </c>
      <c r="H65" s="29" t="s">
        <v>72</v>
      </c>
      <c r="I65" s="29" t="s">
        <v>72</v>
      </c>
      <c r="J65" s="13">
        <v>8934</v>
      </c>
      <c r="K65" s="17">
        <v>0.129</v>
      </c>
      <c r="L65" s="13">
        <v>386408</v>
      </c>
      <c r="M65" s="17">
        <v>7.2099999999999997E-2</v>
      </c>
      <c r="N65" s="11"/>
      <c r="O65" s="11"/>
      <c r="P65" s="11"/>
      <c r="Q65" s="11"/>
      <c r="R65" s="11"/>
      <c r="S65" s="11"/>
      <c r="T65" s="11"/>
      <c r="U65" s="11"/>
      <c r="V65" s="11"/>
      <c r="W65" s="11"/>
      <c r="X65" s="11"/>
      <c r="Y65" s="11"/>
      <c r="Z65" s="11"/>
      <c r="AA65" s="11"/>
      <c r="AB65" s="11"/>
      <c r="AC65" s="11"/>
      <c r="AD65" s="11"/>
      <c r="AE65" s="11"/>
      <c r="AF65" s="11"/>
      <c r="AG65" s="11"/>
      <c r="AH65" s="11"/>
      <c r="AI65" s="11"/>
      <c r="AJ65" s="11"/>
    </row>
    <row r="66" spans="1:36" x14ac:dyDescent="0.25">
      <c r="A66" s="92" t="s">
        <v>59</v>
      </c>
      <c r="B66" s="93"/>
      <c r="C66" s="93"/>
      <c r="D66" s="93"/>
      <c r="E66" s="93"/>
      <c r="F66" s="93"/>
      <c r="G66" s="93"/>
      <c r="H66" s="93"/>
      <c r="I66" s="93"/>
      <c r="J66" s="93"/>
      <c r="K66" s="93"/>
      <c r="L66" s="76"/>
      <c r="M66" s="76"/>
    </row>
    <row r="67" spans="1:36" x14ac:dyDescent="0.25">
      <c r="A67" s="33" t="s">
        <v>30</v>
      </c>
      <c r="B67" s="13">
        <v>38221</v>
      </c>
      <c r="C67" s="17">
        <v>0.50990000000000002</v>
      </c>
      <c r="D67" s="13">
        <v>40018</v>
      </c>
      <c r="E67" s="17">
        <v>0.51649999999999996</v>
      </c>
      <c r="F67" s="13">
        <v>39117</v>
      </c>
      <c r="G67" s="17">
        <v>0.55679999999999996</v>
      </c>
      <c r="H67" s="13">
        <v>45646</v>
      </c>
      <c r="I67" s="17">
        <v>0.61780000000000002</v>
      </c>
      <c r="J67" s="13">
        <v>39459</v>
      </c>
      <c r="K67" s="17">
        <v>0.57079999999999997</v>
      </c>
      <c r="L67" s="13">
        <v>3549819</v>
      </c>
      <c r="M67" s="17">
        <v>0.66400000000000003</v>
      </c>
    </row>
    <row r="68" spans="1:36" x14ac:dyDescent="0.25">
      <c r="A68" s="33" t="s">
        <v>31</v>
      </c>
      <c r="B68" s="13">
        <v>42045</v>
      </c>
      <c r="C68" s="17">
        <v>0.55710000000000004</v>
      </c>
      <c r="D68" s="13">
        <v>36990</v>
      </c>
      <c r="E68" s="17">
        <v>0.47439999999999999</v>
      </c>
      <c r="F68" s="13">
        <v>35265</v>
      </c>
      <c r="G68" s="17">
        <v>0.50419999999999998</v>
      </c>
      <c r="H68" s="13">
        <v>45187</v>
      </c>
      <c r="I68" s="17">
        <v>0.60570000000000002</v>
      </c>
      <c r="J68" s="13">
        <v>38209</v>
      </c>
      <c r="K68" s="17">
        <v>0.56330000000000002</v>
      </c>
      <c r="L68" s="13">
        <v>3726709</v>
      </c>
      <c r="M68" s="17">
        <v>0.7026</v>
      </c>
    </row>
    <row r="69" spans="1:36" x14ac:dyDescent="0.25">
      <c r="A69" s="33" t="s">
        <v>32</v>
      </c>
      <c r="B69" s="13" t="s">
        <v>72</v>
      </c>
      <c r="C69" s="17" t="s">
        <v>72</v>
      </c>
      <c r="D69" s="13" t="s">
        <v>72</v>
      </c>
      <c r="E69" s="17" t="s">
        <v>72</v>
      </c>
      <c r="F69" s="13">
        <v>53946</v>
      </c>
      <c r="G69" s="17">
        <v>0.7742</v>
      </c>
      <c r="H69" s="13">
        <v>60811</v>
      </c>
      <c r="I69" s="17">
        <v>0.81240000000000001</v>
      </c>
      <c r="J69" s="13">
        <v>52911</v>
      </c>
      <c r="K69" s="17">
        <v>0.75309999999999999</v>
      </c>
      <c r="L69" s="13">
        <v>4484274</v>
      </c>
      <c r="M69" s="17">
        <v>0.83830000000000005</v>
      </c>
    </row>
    <row r="70" spans="1:36" x14ac:dyDescent="0.25">
      <c r="A70" s="33" t="s">
        <v>33</v>
      </c>
      <c r="B70" s="13" t="s">
        <v>72</v>
      </c>
      <c r="C70" s="17" t="s">
        <v>72</v>
      </c>
      <c r="D70" s="13" t="s">
        <v>72</v>
      </c>
      <c r="E70" s="17" t="s">
        <v>72</v>
      </c>
      <c r="F70" s="13">
        <v>15737</v>
      </c>
      <c r="G70" s="17">
        <v>0.2258</v>
      </c>
      <c r="H70" s="13">
        <v>14039</v>
      </c>
      <c r="I70" s="17">
        <v>0.18759999999999999</v>
      </c>
      <c r="J70" s="13">
        <v>17345</v>
      </c>
      <c r="K70" s="17">
        <v>0.24690000000000001</v>
      </c>
      <c r="L70" s="13">
        <v>864655</v>
      </c>
      <c r="M70" s="17">
        <v>0.16170000000000001</v>
      </c>
    </row>
    <row r="71" spans="1:36" x14ac:dyDescent="0.25">
      <c r="A71" s="92" t="s">
        <v>78</v>
      </c>
      <c r="B71" s="93"/>
      <c r="C71" s="93"/>
      <c r="D71" s="93"/>
      <c r="E71" s="93"/>
      <c r="F71" s="93"/>
      <c r="G71" s="93"/>
      <c r="H71" s="93"/>
      <c r="I71" s="93"/>
      <c r="J71" s="93"/>
      <c r="K71" s="93"/>
      <c r="L71" s="76"/>
      <c r="M71" s="76"/>
    </row>
    <row r="72" spans="1:36" x14ac:dyDescent="0.25">
      <c r="A72" s="30" t="s">
        <v>161</v>
      </c>
      <c r="B72" s="13" t="s">
        <v>72</v>
      </c>
      <c r="C72" s="13" t="str">
        <f>Colorado!$C$85</f>
        <v>NA</v>
      </c>
      <c r="D72" s="13" t="str">
        <f>Colorado!$D$85</f>
        <v>NA</v>
      </c>
      <c r="E72" s="13" t="str">
        <f>Colorado!$E$85</f>
        <v>NA</v>
      </c>
      <c r="F72" s="13">
        <v>60715</v>
      </c>
      <c r="G72" s="17">
        <v>0.94320000000000004</v>
      </c>
      <c r="H72" s="13">
        <v>61276</v>
      </c>
      <c r="I72" s="17">
        <v>0.88770000000000004</v>
      </c>
      <c r="J72" s="13">
        <v>55612</v>
      </c>
      <c r="K72" s="17">
        <v>0.87450000000000006</v>
      </c>
      <c r="L72" s="13">
        <v>4358606</v>
      </c>
      <c r="M72" s="17">
        <v>0.88219999999999998</v>
      </c>
    </row>
    <row r="73" spans="1:36" x14ac:dyDescent="0.25">
      <c r="A73" s="30" t="s">
        <v>162</v>
      </c>
      <c r="B73" s="13" t="str">
        <f>Colorado!$B$86</f>
        <v>NA</v>
      </c>
      <c r="C73" s="13" t="str">
        <f>Colorado!$C$86</f>
        <v>NA</v>
      </c>
      <c r="D73" s="13" t="str">
        <f>Colorado!$D$86</f>
        <v>NA</v>
      </c>
      <c r="E73" s="13" t="str">
        <f>Colorado!$E$86</f>
        <v>NA</v>
      </c>
      <c r="F73" s="13">
        <v>3656</v>
      </c>
      <c r="G73" s="17">
        <v>5.6800000000000003E-2</v>
      </c>
      <c r="H73" s="13">
        <v>7754</v>
      </c>
      <c r="I73" s="17">
        <v>0.1123</v>
      </c>
      <c r="J73" s="13">
        <v>7979</v>
      </c>
      <c r="K73" s="17">
        <v>0.1255</v>
      </c>
      <c r="L73" s="13">
        <v>581751</v>
      </c>
      <c r="M73" s="17">
        <v>0.1178</v>
      </c>
    </row>
    <row r="74" spans="1:36" x14ac:dyDescent="0.25">
      <c r="A74" s="64" t="s">
        <v>163</v>
      </c>
      <c r="B74" s="13" t="str">
        <f>Colorado!$B$87</f>
        <v>NA</v>
      </c>
      <c r="C74" s="13" t="str">
        <f>Colorado!$C$87</f>
        <v>NA</v>
      </c>
      <c r="D74" s="13" t="str">
        <f>Colorado!$D$87</f>
        <v>NA</v>
      </c>
      <c r="E74" s="13" t="str">
        <f>Colorado!$E$87</f>
        <v>NA</v>
      </c>
      <c r="F74" s="13">
        <v>4721</v>
      </c>
      <c r="G74" s="17">
        <v>7.1800000000000003E-2</v>
      </c>
      <c r="H74" s="13">
        <v>4642</v>
      </c>
      <c r="I74" s="17">
        <v>6.5199999999999994E-2</v>
      </c>
      <c r="J74" s="13">
        <v>5255</v>
      </c>
      <c r="K74" s="17">
        <v>7.9699999999999993E-2</v>
      </c>
      <c r="L74" s="13">
        <v>381689</v>
      </c>
      <c r="M74" s="17">
        <v>7.5999999999999998E-2</v>
      </c>
    </row>
    <row r="75" spans="1:36" x14ac:dyDescent="0.25">
      <c r="A75" s="32" t="s">
        <v>108</v>
      </c>
      <c r="B75" s="13" t="s">
        <v>72</v>
      </c>
      <c r="C75" s="13" t="s">
        <v>72</v>
      </c>
      <c r="D75" s="13" t="s">
        <v>72</v>
      </c>
      <c r="E75" s="13" t="s">
        <v>72</v>
      </c>
      <c r="F75" s="13" t="s">
        <v>72</v>
      </c>
      <c r="G75" s="13" t="s">
        <v>72</v>
      </c>
      <c r="H75" s="13" t="s">
        <v>72</v>
      </c>
      <c r="I75" s="13" t="s">
        <v>72</v>
      </c>
      <c r="J75" s="13">
        <v>14596</v>
      </c>
      <c r="K75" s="17">
        <v>0.22420000000000001</v>
      </c>
      <c r="L75" s="13">
        <v>800880</v>
      </c>
      <c r="M75" s="17">
        <v>0.1603</v>
      </c>
      <c r="N75" s="11"/>
      <c r="O75" s="11"/>
      <c r="P75" s="11"/>
      <c r="Q75" s="11"/>
      <c r="R75" s="11"/>
      <c r="S75" s="11"/>
      <c r="T75" s="11"/>
      <c r="U75" s="11"/>
      <c r="V75" s="11"/>
      <c r="W75" s="11"/>
      <c r="X75" s="11"/>
      <c r="Y75" s="11"/>
      <c r="Z75" s="11"/>
      <c r="AA75" s="11"/>
      <c r="AB75" s="11"/>
      <c r="AC75" s="11"/>
      <c r="AD75" s="11"/>
      <c r="AE75" s="11"/>
      <c r="AF75" s="11"/>
      <c r="AG75" s="11"/>
      <c r="AH75" s="11"/>
      <c r="AI75" s="11"/>
      <c r="AJ75" s="11"/>
    </row>
    <row r="76" spans="1:36" x14ac:dyDescent="0.25">
      <c r="A76" s="32" t="s">
        <v>109</v>
      </c>
      <c r="B76" s="13" t="s">
        <v>72</v>
      </c>
      <c r="C76" s="13" t="s">
        <v>72</v>
      </c>
      <c r="D76" s="13" t="s">
        <v>72</v>
      </c>
      <c r="E76" s="13" t="s">
        <v>72</v>
      </c>
      <c r="F76" s="13" t="s">
        <v>72</v>
      </c>
      <c r="G76" s="13" t="s">
        <v>72</v>
      </c>
      <c r="H76" s="13" t="s">
        <v>72</v>
      </c>
      <c r="I76" s="13" t="s">
        <v>72</v>
      </c>
      <c r="J76" s="13">
        <v>7786</v>
      </c>
      <c r="K76" s="17">
        <v>0.1183</v>
      </c>
      <c r="L76" s="13">
        <v>734096</v>
      </c>
      <c r="M76" s="17">
        <v>0.1462</v>
      </c>
      <c r="N76" s="11"/>
      <c r="O76" s="11"/>
      <c r="P76" s="11"/>
      <c r="Q76" s="11"/>
      <c r="R76" s="11"/>
      <c r="S76" s="11"/>
      <c r="T76" s="11"/>
      <c r="U76" s="11"/>
      <c r="V76" s="11"/>
      <c r="W76" s="11"/>
      <c r="X76" s="11"/>
      <c r="Y76" s="11"/>
      <c r="Z76" s="11"/>
      <c r="AA76" s="11"/>
      <c r="AB76" s="11"/>
      <c r="AC76" s="11"/>
      <c r="AD76" s="11"/>
      <c r="AE76" s="11"/>
      <c r="AF76" s="11"/>
      <c r="AG76" s="11"/>
      <c r="AH76" s="11"/>
      <c r="AI76" s="11"/>
      <c r="AJ76" s="11"/>
    </row>
    <row r="77" spans="1:36" x14ac:dyDescent="0.25">
      <c r="A77" s="92" t="s">
        <v>57</v>
      </c>
      <c r="B77" s="93"/>
      <c r="C77" s="93"/>
      <c r="D77" s="93"/>
      <c r="E77" s="93"/>
      <c r="F77" s="93"/>
      <c r="G77" s="93"/>
      <c r="H77" s="93"/>
      <c r="I77" s="93"/>
      <c r="J77" s="93"/>
      <c r="K77" s="93"/>
      <c r="L77" s="76"/>
      <c r="M77" s="76"/>
    </row>
    <row r="78" spans="1:36" x14ac:dyDescent="0.25">
      <c r="A78" s="4" t="s">
        <v>52</v>
      </c>
      <c r="B78" s="13">
        <v>59541</v>
      </c>
      <c r="C78" s="17">
        <v>0.78600000000000003</v>
      </c>
      <c r="D78" s="13">
        <v>62149</v>
      </c>
      <c r="E78" s="17">
        <v>0.79400000000000004</v>
      </c>
      <c r="F78" s="13">
        <v>57217</v>
      </c>
      <c r="G78" s="17">
        <v>0.81320000000000003</v>
      </c>
      <c r="H78" s="13">
        <v>61901</v>
      </c>
      <c r="I78" s="17">
        <v>0.81840000000000002</v>
      </c>
      <c r="J78" s="13">
        <v>53651</v>
      </c>
      <c r="K78" s="17">
        <v>0.75880000000000003</v>
      </c>
      <c r="L78" s="13">
        <v>4648603</v>
      </c>
      <c r="M78" s="17">
        <v>0.86619999999999997</v>
      </c>
    </row>
    <row r="79" spans="1:36" x14ac:dyDescent="0.25">
      <c r="A79" s="4" t="s">
        <v>53</v>
      </c>
      <c r="B79" s="13">
        <v>16214</v>
      </c>
      <c r="C79" s="17">
        <v>0.214</v>
      </c>
      <c r="D79" s="13">
        <v>16121</v>
      </c>
      <c r="E79" s="17">
        <v>0.20599999999999999</v>
      </c>
      <c r="F79" s="13">
        <v>13139</v>
      </c>
      <c r="G79" s="17">
        <v>0.18679999999999999</v>
      </c>
      <c r="H79" s="13">
        <v>13740</v>
      </c>
      <c r="I79" s="17">
        <v>0.18160000000000001</v>
      </c>
      <c r="J79" s="13">
        <v>17054</v>
      </c>
      <c r="K79" s="17">
        <v>0.2412</v>
      </c>
      <c r="L79" s="13">
        <v>717838</v>
      </c>
      <c r="M79" s="17">
        <v>0.1338</v>
      </c>
    </row>
    <row r="80" spans="1:36" x14ac:dyDescent="0.25">
      <c r="A80" s="30" t="s">
        <v>164</v>
      </c>
      <c r="B80" s="13">
        <v>13329</v>
      </c>
      <c r="C80" s="17">
        <v>0.23580000000000001</v>
      </c>
      <c r="D80" s="13">
        <v>17218</v>
      </c>
      <c r="E80" s="17">
        <v>0.29189999999999999</v>
      </c>
      <c r="F80" s="13">
        <v>9554</v>
      </c>
      <c r="G80" s="17">
        <v>0.18140000000000001</v>
      </c>
      <c r="H80" s="13">
        <v>18839</v>
      </c>
      <c r="I80" s="17">
        <v>0.32369999999999999</v>
      </c>
      <c r="J80" s="36">
        <v>18993</v>
      </c>
      <c r="K80" s="37">
        <v>0.34599999999999997</v>
      </c>
      <c r="L80" s="36">
        <v>1005546</v>
      </c>
      <c r="M80" s="37">
        <v>0.2447</v>
      </c>
    </row>
    <row r="81" spans="1:36" x14ac:dyDescent="0.25">
      <c r="A81" s="92" t="s">
        <v>56</v>
      </c>
      <c r="B81" s="93"/>
      <c r="C81" s="93"/>
      <c r="D81" s="93"/>
      <c r="E81" s="93"/>
      <c r="F81" s="93"/>
      <c r="G81" s="93"/>
      <c r="H81" s="93"/>
      <c r="I81" s="93"/>
      <c r="J81" s="93"/>
      <c r="K81" s="93"/>
      <c r="L81" s="76"/>
      <c r="M81" s="76"/>
    </row>
    <row r="82" spans="1:36" x14ac:dyDescent="0.25">
      <c r="A82" s="30" t="s">
        <v>165</v>
      </c>
      <c r="B82" s="12" t="s">
        <v>72</v>
      </c>
      <c r="C82" s="12" t="s">
        <v>72</v>
      </c>
      <c r="D82" s="12" t="s">
        <v>72</v>
      </c>
      <c r="E82" s="12" t="s">
        <v>72</v>
      </c>
      <c r="F82" s="12" t="s">
        <v>72</v>
      </c>
      <c r="G82" s="12" t="s">
        <v>72</v>
      </c>
      <c r="H82" s="12" t="s">
        <v>72</v>
      </c>
      <c r="I82" s="12" t="s">
        <v>72</v>
      </c>
      <c r="J82" s="12" t="s">
        <v>72</v>
      </c>
      <c r="K82" s="12" t="s">
        <v>72</v>
      </c>
      <c r="L82" s="39">
        <v>282050</v>
      </c>
      <c r="M82" s="40">
        <v>0.84570000000000001</v>
      </c>
    </row>
    <row r="83" spans="1:36" x14ac:dyDescent="0.25">
      <c r="A83" s="31" t="s">
        <v>166</v>
      </c>
      <c r="B83" s="12" t="s">
        <v>72</v>
      </c>
      <c r="C83" s="12" t="s">
        <v>72</v>
      </c>
      <c r="D83" s="12" t="s">
        <v>72</v>
      </c>
      <c r="E83" s="12" t="s">
        <v>72</v>
      </c>
      <c r="F83" s="12" t="s">
        <v>72</v>
      </c>
      <c r="G83" s="12" t="s">
        <v>72</v>
      </c>
      <c r="H83" s="12" t="s">
        <v>72</v>
      </c>
      <c r="I83" s="12" t="s">
        <v>72</v>
      </c>
      <c r="J83" s="13">
        <v>4995</v>
      </c>
      <c r="K83" s="17">
        <v>0.14399999999999999</v>
      </c>
      <c r="L83" s="13">
        <v>902647</v>
      </c>
      <c r="M83" s="17">
        <v>0.2586</v>
      </c>
      <c r="N83" s="11"/>
      <c r="O83" s="11"/>
      <c r="P83" s="11"/>
      <c r="Q83" s="11"/>
      <c r="R83" s="11"/>
      <c r="S83" s="11"/>
      <c r="T83" s="11"/>
      <c r="U83" s="11"/>
      <c r="V83" s="11"/>
      <c r="W83" s="11"/>
      <c r="X83" s="11"/>
      <c r="Y83" s="11"/>
      <c r="Z83" s="11"/>
      <c r="AA83" s="11"/>
      <c r="AB83" s="11"/>
      <c r="AC83" s="11"/>
      <c r="AD83" s="11"/>
      <c r="AE83" s="11"/>
      <c r="AF83" s="11"/>
      <c r="AG83" s="11"/>
      <c r="AH83" s="11"/>
      <c r="AI83" s="11"/>
      <c r="AJ83" s="11"/>
    </row>
    <row r="84" spans="1:36" x14ac:dyDescent="0.25">
      <c r="A84" s="94" t="s">
        <v>34</v>
      </c>
      <c r="B84" s="95"/>
      <c r="C84" s="95"/>
      <c r="D84" s="95"/>
      <c r="E84" s="95"/>
      <c r="F84" s="95"/>
      <c r="G84" s="95"/>
      <c r="H84" s="95"/>
      <c r="I84" s="95"/>
      <c r="J84" s="95"/>
      <c r="K84" s="96"/>
      <c r="L84" s="97"/>
      <c r="M84" s="97"/>
    </row>
    <row r="85" spans="1:36" x14ac:dyDescent="0.25">
      <c r="A85" s="4" t="s">
        <v>41</v>
      </c>
      <c r="B85" s="13">
        <v>13949</v>
      </c>
      <c r="C85" s="17">
        <v>0.18559999999999999</v>
      </c>
      <c r="D85" s="13">
        <v>12997</v>
      </c>
      <c r="E85" s="17">
        <v>0.1678</v>
      </c>
      <c r="F85" s="13">
        <v>5334</v>
      </c>
      <c r="G85" s="17">
        <v>7.6999999999999999E-2</v>
      </c>
      <c r="H85" s="13">
        <v>8454</v>
      </c>
      <c r="I85" s="17">
        <v>0.1135</v>
      </c>
      <c r="J85" s="13">
        <v>11308</v>
      </c>
      <c r="K85" s="17">
        <v>0.1628</v>
      </c>
      <c r="L85" s="13">
        <v>572036</v>
      </c>
      <c r="M85" s="17">
        <v>0.1066</v>
      </c>
    </row>
    <row r="86" spans="1:36" x14ac:dyDescent="0.25">
      <c r="A86" s="4" t="s">
        <v>42</v>
      </c>
      <c r="B86" s="13">
        <v>9825</v>
      </c>
      <c r="C86" s="17">
        <v>0.13200000000000001</v>
      </c>
      <c r="D86" s="13">
        <v>10878</v>
      </c>
      <c r="E86" s="17">
        <v>0.1396</v>
      </c>
      <c r="F86" s="13">
        <v>7556</v>
      </c>
      <c r="G86" s="17">
        <v>0.1091</v>
      </c>
      <c r="H86" s="13">
        <v>9874</v>
      </c>
      <c r="I86" s="17">
        <v>0.1323</v>
      </c>
      <c r="J86" s="13">
        <v>6919</v>
      </c>
      <c r="K86" s="17">
        <v>0.1</v>
      </c>
      <c r="L86" s="13">
        <v>543610</v>
      </c>
      <c r="M86" s="17">
        <v>0.1013</v>
      </c>
    </row>
    <row r="87" spans="1:36" x14ac:dyDescent="0.25">
      <c r="A87" s="4" t="s">
        <v>43</v>
      </c>
      <c r="B87" s="13">
        <v>9186</v>
      </c>
      <c r="C87" s="17">
        <v>0.1222</v>
      </c>
      <c r="D87" s="13">
        <v>6546</v>
      </c>
      <c r="E87" s="17">
        <v>8.4099999999999994E-2</v>
      </c>
      <c r="F87" s="13">
        <v>8212</v>
      </c>
      <c r="G87" s="17">
        <v>0.1166</v>
      </c>
      <c r="H87" s="13">
        <v>8184</v>
      </c>
      <c r="I87" s="17">
        <v>0.1109</v>
      </c>
      <c r="J87" s="13">
        <v>10329</v>
      </c>
      <c r="K87" s="17">
        <v>0.14910000000000001</v>
      </c>
      <c r="L87" s="13">
        <v>603207</v>
      </c>
      <c r="M87" s="17">
        <v>0.1125</v>
      </c>
    </row>
    <row r="88" spans="1:36" x14ac:dyDescent="0.25">
      <c r="A88" s="4" t="s">
        <v>44</v>
      </c>
      <c r="B88" s="13">
        <v>14821</v>
      </c>
      <c r="C88" s="17">
        <v>0.2</v>
      </c>
      <c r="D88" s="13">
        <v>15702</v>
      </c>
      <c r="E88" s="17">
        <v>0.2036</v>
      </c>
      <c r="F88" s="13">
        <v>17946</v>
      </c>
      <c r="G88" s="17">
        <v>0.25490000000000002</v>
      </c>
      <c r="H88" s="13">
        <v>11199</v>
      </c>
      <c r="I88" s="17">
        <v>0.15040000000000001</v>
      </c>
      <c r="J88" s="13">
        <v>14713</v>
      </c>
      <c r="K88" s="17">
        <v>0.21240000000000001</v>
      </c>
      <c r="L88" s="13">
        <v>841262</v>
      </c>
      <c r="M88" s="17">
        <v>0.1575</v>
      </c>
    </row>
    <row r="89" spans="1:36" x14ac:dyDescent="0.25">
      <c r="A89" s="4" t="s">
        <v>45</v>
      </c>
      <c r="B89" s="13">
        <v>18328</v>
      </c>
      <c r="C89" s="17">
        <v>0.24460000000000001</v>
      </c>
      <c r="D89" s="13">
        <v>18998</v>
      </c>
      <c r="E89" s="17">
        <v>0.2445</v>
      </c>
      <c r="F89" s="13">
        <v>17615</v>
      </c>
      <c r="G89" s="17">
        <v>0.25330000000000003</v>
      </c>
      <c r="H89" s="13">
        <v>11211</v>
      </c>
      <c r="I89" s="17">
        <v>0.1492</v>
      </c>
      <c r="J89" s="13">
        <v>13223</v>
      </c>
      <c r="K89" s="17">
        <v>0.19170000000000001</v>
      </c>
      <c r="L89" s="13">
        <v>749404</v>
      </c>
      <c r="M89" s="17">
        <v>0.1401</v>
      </c>
    </row>
    <row r="90" spans="1:36" x14ac:dyDescent="0.25">
      <c r="A90" s="92" t="s">
        <v>73</v>
      </c>
      <c r="B90" s="93"/>
      <c r="C90" s="93"/>
      <c r="D90" s="93"/>
      <c r="E90" s="93"/>
      <c r="F90" s="93"/>
      <c r="G90" s="93"/>
      <c r="H90" s="93"/>
      <c r="I90" s="93"/>
      <c r="J90" s="93"/>
      <c r="K90" s="93"/>
      <c r="L90" s="76"/>
      <c r="M90" s="76"/>
    </row>
    <row r="91" spans="1:36" s="10" customFormat="1" x14ac:dyDescent="0.25">
      <c r="A91" s="30" t="s">
        <v>110</v>
      </c>
      <c r="B91" s="29" t="s">
        <v>72</v>
      </c>
      <c r="C91" s="29" t="s">
        <v>72</v>
      </c>
      <c r="D91" s="29" t="s">
        <v>72</v>
      </c>
      <c r="E91" s="29" t="s">
        <v>72</v>
      </c>
      <c r="F91" s="29" t="s">
        <v>72</v>
      </c>
      <c r="G91" s="29" t="s">
        <v>72</v>
      </c>
      <c r="H91" s="29" t="s">
        <v>72</v>
      </c>
      <c r="I91" s="29" t="s">
        <v>72</v>
      </c>
      <c r="J91" s="13">
        <v>4281</v>
      </c>
      <c r="K91" s="17">
        <v>8.2400000000000001E-2</v>
      </c>
      <c r="L91" s="13">
        <v>293472</v>
      </c>
      <c r="M91" s="17">
        <v>6.9699999999999998E-2</v>
      </c>
      <c r="N91" s="11"/>
      <c r="O91" s="11"/>
      <c r="P91" s="11"/>
      <c r="Q91" s="11"/>
      <c r="R91" s="11"/>
      <c r="S91" s="11"/>
      <c r="T91" s="11"/>
      <c r="U91" s="11"/>
      <c r="V91" s="11"/>
      <c r="W91" s="11"/>
      <c r="X91" s="11"/>
      <c r="Y91" s="11"/>
      <c r="Z91" s="11"/>
      <c r="AA91" s="11"/>
      <c r="AB91" s="11"/>
      <c r="AC91" s="11"/>
      <c r="AD91" s="11"/>
      <c r="AE91" s="11"/>
      <c r="AF91" s="11"/>
      <c r="AG91" s="11"/>
      <c r="AH91" s="11"/>
      <c r="AI91" s="11"/>
      <c r="AJ91" s="11"/>
    </row>
    <row r="92" spans="1:36" x14ac:dyDescent="0.25">
      <c r="A92" s="94" t="s">
        <v>77</v>
      </c>
      <c r="B92" s="95"/>
      <c r="C92" s="95"/>
      <c r="D92" s="95"/>
      <c r="E92" s="95"/>
      <c r="F92" s="95"/>
      <c r="G92" s="95"/>
      <c r="H92" s="95"/>
      <c r="I92" s="95"/>
      <c r="J92" s="95"/>
      <c r="K92" s="96"/>
      <c r="L92" s="97"/>
      <c r="M92" s="97"/>
    </row>
    <row r="93" spans="1:36" x14ac:dyDescent="0.25">
      <c r="A93" s="4" t="s">
        <v>63</v>
      </c>
      <c r="B93" s="13" t="s">
        <v>72</v>
      </c>
      <c r="C93" s="17" t="s">
        <v>72</v>
      </c>
      <c r="D93" s="14">
        <v>19537</v>
      </c>
      <c r="E93" s="18">
        <v>0.2621</v>
      </c>
      <c r="F93" s="14">
        <v>21543</v>
      </c>
      <c r="G93" s="18">
        <v>0.33040000000000003</v>
      </c>
      <c r="H93" s="14">
        <v>21347</v>
      </c>
      <c r="I93" s="18">
        <v>0.30919999999999997</v>
      </c>
      <c r="J93" s="14">
        <v>25100</v>
      </c>
      <c r="K93" s="18">
        <v>0.40110000000000001</v>
      </c>
      <c r="L93" s="14">
        <v>1850553</v>
      </c>
      <c r="M93" s="18">
        <v>0.37969999999999998</v>
      </c>
    </row>
    <row r="94" spans="1:36" x14ac:dyDescent="0.25">
      <c r="A94" s="4" t="s">
        <v>64</v>
      </c>
      <c r="B94" s="13" t="s">
        <v>72</v>
      </c>
      <c r="C94" s="17" t="s">
        <v>72</v>
      </c>
      <c r="D94" s="14">
        <v>20405</v>
      </c>
      <c r="E94" s="18">
        <v>0.27379999999999999</v>
      </c>
      <c r="F94" s="14">
        <v>21592</v>
      </c>
      <c r="G94" s="18">
        <v>0.33110000000000001</v>
      </c>
      <c r="H94" s="14">
        <v>31192</v>
      </c>
      <c r="I94" s="18">
        <v>0.45179999999999998</v>
      </c>
      <c r="J94" s="14">
        <v>19812</v>
      </c>
      <c r="K94" s="18">
        <v>0.31659999999999999</v>
      </c>
      <c r="L94" s="14">
        <v>1806627</v>
      </c>
      <c r="M94" s="18">
        <v>0.37069999999999997</v>
      </c>
    </row>
    <row r="95" spans="1:36" x14ac:dyDescent="0.25">
      <c r="A95" s="4" t="s">
        <v>66</v>
      </c>
      <c r="B95" s="13" t="s">
        <v>72</v>
      </c>
      <c r="C95" s="17" t="s">
        <v>72</v>
      </c>
      <c r="D95" s="14">
        <v>19483</v>
      </c>
      <c r="E95" s="18">
        <v>0.26140000000000002</v>
      </c>
      <c r="F95" s="14">
        <v>5653</v>
      </c>
      <c r="G95" s="18">
        <v>8.6699999999999999E-2</v>
      </c>
      <c r="H95" s="14">
        <v>5859</v>
      </c>
      <c r="I95" s="18">
        <v>8.4900000000000003E-2</v>
      </c>
      <c r="J95" s="14">
        <v>8663</v>
      </c>
      <c r="K95" s="18">
        <v>0.1384</v>
      </c>
      <c r="L95" s="14">
        <v>485160</v>
      </c>
      <c r="M95" s="18">
        <v>9.9599999999999994E-2</v>
      </c>
    </row>
    <row r="96" spans="1:36" x14ac:dyDescent="0.25">
      <c r="A96" s="4" t="s">
        <v>65</v>
      </c>
      <c r="B96" s="13" t="s">
        <v>72</v>
      </c>
      <c r="C96" s="17" t="s">
        <v>72</v>
      </c>
      <c r="D96" s="14">
        <v>15111</v>
      </c>
      <c r="E96" s="18">
        <v>0.20269999999999999</v>
      </c>
      <c r="F96" s="14">
        <v>16416</v>
      </c>
      <c r="G96" s="18">
        <v>0.25180000000000002</v>
      </c>
      <c r="H96" s="14">
        <v>10635</v>
      </c>
      <c r="I96" s="18">
        <v>0.15409999999999999</v>
      </c>
      <c r="J96" s="14">
        <v>8999</v>
      </c>
      <c r="K96" s="18">
        <v>0.14380000000000001</v>
      </c>
      <c r="L96" s="14">
        <v>730908</v>
      </c>
      <c r="M96" s="18">
        <v>0.15</v>
      </c>
    </row>
    <row r="97" spans="1:36" x14ac:dyDescent="0.25">
      <c r="A97" s="94" t="s">
        <v>76</v>
      </c>
      <c r="B97" s="95"/>
      <c r="C97" s="95"/>
      <c r="D97" s="95"/>
      <c r="E97" s="95"/>
      <c r="F97" s="95"/>
      <c r="G97" s="95"/>
      <c r="H97" s="95"/>
      <c r="I97" s="95"/>
      <c r="J97" s="95"/>
      <c r="K97" s="96"/>
      <c r="L97" s="97"/>
      <c r="M97" s="97"/>
    </row>
    <row r="98" spans="1:36" x14ac:dyDescent="0.25">
      <c r="A98" s="4" t="s">
        <v>63</v>
      </c>
      <c r="B98" s="13" t="s">
        <v>72</v>
      </c>
      <c r="C98" s="17" t="s">
        <v>72</v>
      </c>
      <c r="D98" s="14">
        <v>14957</v>
      </c>
      <c r="E98" s="18">
        <v>0.21099999999999999</v>
      </c>
      <c r="F98" s="14">
        <v>10150</v>
      </c>
      <c r="G98" s="18">
        <v>0.1623</v>
      </c>
      <c r="H98" s="14">
        <v>13403</v>
      </c>
      <c r="I98" s="18">
        <v>0.19389999999999999</v>
      </c>
      <c r="J98" s="14">
        <v>10238</v>
      </c>
      <c r="K98" s="18">
        <v>0.18</v>
      </c>
      <c r="L98" s="14">
        <v>720710</v>
      </c>
      <c r="M98" s="18">
        <v>0.16170000000000001</v>
      </c>
    </row>
    <row r="99" spans="1:36" x14ac:dyDescent="0.25">
      <c r="A99" s="4" t="s">
        <v>64</v>
      </c>
      <c r="B99" s="13" t="s">
        <v>72</v>
      </c>
      <c r="C99" s="17" t="s">
        <v>72</v>
      </c>
      <c r="D99" s="14">
        <v>14761</v>
      </c>
      <c r="E99" s="18">
        <v>0.2082</v>
      </c>
      <c r="F99" s="14">
        <v>16725</v>
      </c>
      <c r="G99" s="18">
        <v>0.26740000000000003</v>
      </c>
      <c r="H99" s="14">
        <v>24172</v>
      </c>
      <c r="I99" s="18">
        <v>0.3498</v>
      </c>
      <c r="J99" s="14">
        <v>18860</v>
      </c>
      <c r="K99" s="18">
        <v>0.33150000000000002</v>
      </c>
      <c r="L99" s="14">
        <v>1435564</v>
      </c>
      <c r="M99" s="18">
        <v>0.3221</v>
      </c>
    </row>
    <row r="100" spans="1:36" x14ac:dyDescent="0.25">
      <c r="A100" s="4" t="s">
        <v>66</v>
      </c>
      <c r="B100" s="13" t="s">
        <v>72</v>
      </c>
      <c r="C100" s="17" t="s">
        <v>72</v>
      </c>
      <c r="D100" s="14">
        <v>14664</v>
      </c>
      <c r="E100" s="18">
        <v>0.20680000000000001</v>
      </c>
      <c r="F100" s="14">
        <v>8750</v>
      </c>
      <c r="G100" s="18">
        <v>0.1399</v>
      </c>
      <c r="H100" s="14">
        <v>11158</v>
      </c>
      <c r="I100" s="18">
        <v>0.1615</v>
      </c>
      <c r="J100" s="14">
        <v>12782</v>
      </c>
      <c r="K100" s="18">
        <v>0.22470000000000001</v>
      </c>
      <c r="L100" s="14">
        <v>1028616</v>
      </c>
      <c r="M100" s="18">
        <v>0.23080000000000001</v>
      </c>
    </row>
    <row r="101" spans="1:36" x14ac:dyDescent="0.25">
      <c r="A101" s="4" t="s">
        <v>65</v>
      </c>
      <c r="B101" s="13" t="s">
        <v>72</v>
      </c>
      <c r="C101" s="17" t="s">
        <v>72</v>
      </c>
      <c r="D101" s="14">
        <v>26509</v>
      </c>
      <c r="E101" s="18">
        <v>0.37390000000000001</v>
      </c>
      <c r="F101" s="14">
        <v>26930</v>
      </c>
      <c r="G101" s="18">
        <v>0.43049999999999999</v>
      </c>
      <c r="H101" s="14">
        <v>20374</v>
      </c>
      <c r="I101" s="18">
        <v>0.29480000000000001</v>
      </c>
      <c r="J101" s="14">
        <v>15005</v>
      </c>
      <c r="K101" s="18">
        <v>0.26379999999999998</v>
      </c>
      <c r="L101" s="14">
        <v>1272688</v>
      </c>
      <c r="M101" s="18">
        <v>0.28549999999999998</v>
      </c>
    </row>
    <row r="102" spans="1:36" x14ac:dyDescent="0.25">
      <c r="A102" s="92" t="s">
        <v>111</v>
      </c>
      <c r="B102" s="93"/>
      <c r="C102" s="93"/>
      <c r="D102" s="93"/>
      <c r="E102" s="93"/>
      <c r="F102" s="93"/>
      <c r="G102" s="93"/>
      <c r="H102" s="93"/>
      <c r="I102" s="93"/>
      <c r="J102" s="93"/>
      <c r="K102" s="93"/>
      <c r="L102" s="76"/>
      <c r="M102" s="76"/>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row>
    <row r="103" spans="1:36" x14ac:dyDescent="0.25">
      <c r="A103" s="30" t="s">
        <v>167</v>
      </c>
      <c r="B103" s="29" t="s">
        <v>72</v>
      </c>
      <c r="C103" s="29" t="s">
        <v>72</v>
      </c>
      <c r="D103" s="29" t="s">
        <v>72</v>
      </c>
      <c r="E103" s="29" t="s">
        <v>72</v>
      </c>
      <c r="F103" s="29" t="s">
        <v>72</v>
      </c>
      <c r="G103" s="29" t="s">
        <v>72</v>
      </c>
      <c r="H103" s="29" t="s">
        <v>72</v>
      </c>
      <c r="I103" s="29" t="s">
        <v>72</v>
      </c>
      <c r="J103" s="13">
        <v>18554</v>
      </c>
      <c r="K103" s="17">
        <v>0.3468</v>
      </c>
      <c r="L103" s="13">
        <v>1442294</v>
      </c>
      <c r="M103" s="17">
        <v>0.35670000000000002</v>
      </c>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row>
    <row r="104" spans="1:36" x14ac:dyDescent="0.25">
      <c r="A104" s="30" t="s">
        <v>168</v>
      </c>
      <c r="B104" s="29" t="s">
        <v>72</v>
      </c>
      <c r="C104" s="29" t="s">
        <v>72</v>
      </c>
      <c r="D104" s="29" t="s">
        <v>72</v>
      </c>
      <c r="E104" s="29" t="s">
        <v>72</v>
      </c>
      <c r="F104" s="29" t="s">
        <v>72</v>
      </c>
      <c r="G104" s="29" t="s">
        <v>72</v>
      </c>
      <c r="H104" s="29" t="s">
        <v>72</v>
      </c>
      <c r="I104" s="29" t="s">
        <v>72</v>
      </c>
      <c r="J104" s="13">
        <v>5872</v>
      </c>
      <c r="K104" s="17">
        <v>0.33929999999999999</v>
      </c>
      <c r="L104" s="13">
        <v>560577</v>
      </c>
      <c r="M104" s="17">
        <v>0.40860000000000002</v>
      </c>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row>
    <row r="105" spans="1:36" x14ac:dyDescent="0.25">
      <c r="A105" s="30" t="s">
        <v>169</v>
      </c>
      <c r="B105" s="29" t="s">
        <v>72</v>
      </c>
      <c r="C105" s="29" t="s">
        <v>72</v>
      </c>
      <c r="D105" s="29" t="s">
        <v>72</v>
      </c>
      <c r="E105" s="29" t="s">
        <v>72</v>
      </c>
      <c r="F105" s="29" t="s">
        <v>72</v>
      </c>
      <c r="G105" s="29" t="s">
        <v>72</v>
      </c>
      <c r="H105" s="29" t="s">
        <v>72</v>
      </c>
      <c r="I105" s="29" t="s">
        <v>72</v>
      </c>
      <c r="J105" s="13">
        <v>16155</v>
      </c>
      <c r="K105" s="17">
        <v>0.879</v>
      </c>
      <c r="L105" s="13">
        <v>1279049</v>
      </c>
      <c r="M105" s="17">
        <v>0.88949999999999996</v>
      </c>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row>
    <row r="106" spans="1:36" x14ac:dyDescent="0.25">
      <c r="A106" s="92" t="s">
        <v>112</v>
      </c>
      <c r="B106" s="93"/>
      <c r="C106" s="93"/>
      <c r="D106" s="93"/>
      <c r="E106" s="93"/>
      <c r="F106" s="93"/>
      <c r="G106" s="93"/>
      <c r="H106" s="93"/>
      <c r="I106" s="93"/>
      <c r="J106" s="93"/>
      <c r="K106" s="93"/>
      <c r="L106" s="76"/>
      <c r="M106" s="76"/>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row>
    <row r="107" spans="1:36" x14ac:dyDescent="0.25">
      <c r="A107" s="30" t="s">
        <v>113</v>
      </c>
      <c r="B107" s="29" t="s">
        <v>72</v>
      </c>
      <c r="C107" s="29" t="s">
        <v>72</v>
      </c>
      <c r="D107" s="29" t="s">
        <v>72</v>
      </c>
      <c r="E107" s="29" t="s">
        <v>72</v>
      </c>
      <c r="F107" s="29" t="s">
        <v>72</v>
      </c>
      <c r="G107" s="29" t="s">
        <v>72</v>
      </c>
      <c r="H107" s="29" t="s">
        <v>72</v>
      </c>
      <c r="I107" s="29" t="s">
        <v>72</v>
      </c>
      <c r="J107" s="13">
        <v>50965</v>
      </c>
      <c r="K107" s="17">
        <v>0.82869999999999999</v>
      </c>
      <c r="L107" s="13">
        <v>4319955</v>
      </c>
      <c r="M107" s="17">
        <v>0.87470000000000003</v>
      </c>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row>
    <row r="108" spans="1:36" x14ac:dyDescent="0.25">
      <c r="A108" s="30" t="s">
        <v>114</v>
      </c>
      <c r="B108" s="29" t="s">
        <v>72</v>
      </c>
      <c r="C108" s="29" t="s">
        <v>72</v>
      </c>
      <c r="D108" s="29" t="s">
        <v>72</v>
      </c>
      <c r="E108" s="29" t="s">
        <v>72</v>
      </c>
      <c r="F108" s="29" t="s">
        <v>72</v>
      </c>
      <c r="G108" s="29" t="s">
        <v>72</v>
      </c>
      <c r="H108" s="29" t="s">
        <v>72</v>
      </c>
      <c r="I108" s="29" t="s">
        <v>72</v>
      </c>
      <c r="J108" s="13">
        <v>51808</v>
      </c>
      <c r="K108" s="17">
        <v>0.84209999999999996</v>
      </c>
      <c r="L108" s="13">
        <v>4377305</v>
      </c>
      <c r="M108" s="17">
        <v>0.88600000000000001</v>
      </c>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row>
    <row r="109" spans="1:36" x14ac:dyDescent="0.25">
      <c r="A109" s="30" t="s">
        <v>115</v>
      </c>
      <c r="B109" s="29" t="s">
        <v>72</v>
      </c>
      <c r="C109" s="29" t="s">
        <v>72</v>
      </c>
      <c r="D109" s="29" t="s">
        <v>72</v>
      </c>
      <c r="E109" s="29" t="s">
        <v>72</v>
      </c>
      <c r="F109" s="29" t="s">
        <v>72</v>
      </c>
      <c r="G109" s="29" t="s">
        <v>72</v>
      </c>
      <c r="H109" s="29" t="s">
        <v>72</v>
      </c>
      <c r="I109" s="29" t="s">
        <v>72</v>
      </c>
      <c r="J109" s="13">
        <v>34244</v>
      </c>
      <c r="K109" s="17">
        <v>0.70420000000000005</v>
      </c>
      <c r="L109" s="13">
        <v>2981719</v>
      </c>
      <c r="M109" s="17">
        <v>0.71020000000000005</v>
      </c>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row>
    <row r="110" spans="1:36" x14ac:dyDescent="0.25">
      <c r="A110" s="30" t="s">
        <v>116</v>
      </c>
      <c r="B110" s="29" t="s">
        <v>72</v>
      </c>
      <c r="C110" s="29" t="s">
        <v>72</v>
      </c>
      <c r="D110" s="29" t="s">
        <v>72</v>
      </c>
      <c r="E110" s="29" t="s">
        <v>72</v>
      </c>
      <c r="F110" s="29" t="s">
        <v>72</v>
      </c>
      <c r="G110" s="29" t="s">
        <v>72</v>
      </c>
      <c r="H110" s="29" t="s">
        <v>72</v>
      </c>
      <c r="I110" s="29" t="s">
        <v>72</v>
      </c>
      <c r="J110" s="13">
        <v>38385</v>
      </c>
      <c r="K110" s="17">
        <v>0.77480000000000004</v>
      </c>
      <c r="L110" s="13">
        <v>3319510</v>
      </c>
      <c r="M110" s="17">
        <v>0.77759999999999996</v>
      </c>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row>
    <row r="111" spans="1:36" x14ac:dyDescent="0.25">
      <c r="A111" s="30" t="s">
        <v>117</v>
      </c>
      <c r="B111" s="29" t="s">
        <v>72</v>
      </c>
      <c r="C111" s="29" t="s">
        <v>72</v>
      </c>
      <c r="D111" s="29" t="s">
        <v>72</v>
      </c>
      <c r="E111" s="29" t="s">
        <v>72</v>
      </c>
      <c r="F111" s="29" t="s">
        <v>72</v>
      </c>
      <c r="G111" s="29" t="s">
        <v>72</v>
      </c>
      <c r="H111" s="29" t="s">
        <v>72</v>
      </c>
      <c r="I111" s="29" t="s">
        <v>72</v>
      </c>
      <c r="J111" s="13">
        <v>33417</v>
      </c>
      <c r="K111" s="17">
        <v>0.69499999999999995</v>
      </c>
      <c r="L111" s="13">
        <v>2793775</v>
      </c>
      <c r="M111" s="17">
        <v>0.66159999999999997</v>
      </c>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row>
  </sheetData>
  <mergeCells count="44">
    <mergeCell ref="A41:K41"/>
    <mergeCell ref="L41:M41"/>
    <mergeCell ref="A47:K47"/>
    <mergeCell ref="L47:M47"/>
    <mergeCell ref="A1:M1"/>
    <mergeCell ref="A2:M2"/>
    <mergeCell ref="L4:M4"/>
    <mergeCell ref="B5:C5"/>
    <mergeCell ref="D5:E5"/>
    <mergeCell ref="F5:G5"/>
    <mergeCell ref="H5:I5"/>
    <mergeCell ref="L5:M5"/>
    <mergeCell ref="J5:K5"/>
    <mergeCell ref="B4:K4"/>
    <mergeCell ref="A7:K7"/>
    <mergeCell ref="L7:M7"/>
    <mergeCell ref="A19:K19"/>
    <mergeCell ref="L19:M19"/>
    <mergeCell ref="A27:K27"/>
    <mergeCell ref="L27:M27"/>
    <mergeCell ref="A36:K36"/>
    <mergeCell ref="L36:M36"/>
    <mergeCell ref="A48:K48"/>
    <mergeCell ref="L48:M48"/>
    <mergeCell ref="A66:K66"/>
    <mergeCell ref="L66:M66"/>
    <mergeCell ref="A71:K71"/>
    <mergeCell ref="L71:M71"/>
    <mergeCell ref="A77:K77"/>
    <mergeCell ref="L77:M77"/>
    <mergeCell ref="A81:K81"/>
    <mergeCell ref="L81:M81"/>
    <mergeCell ref="A84:K84"/>
    <mergeCell ref="L84:M84"/>
    <mergeCell ref="A102:K102"/>
    <mergeCell ref="L102:M102"/>
    <mergeCell ref="A106:K106"/>
    <mergeCell ref="L106:M106"/>
    <mergeCell ref="A90:K90"/>
    <mergeCell ref="L90:M90"/>
    <mergeCell ref="A92:K92"/>
    <mergeCell ref="L92:M92"/>
    <mergeCell ref="A97:K97"/>
    <mergeCell ref="L97:M97"/>
  </mergeCells>
  <pageMargins left="0.25" right="0.25" top="0.75" bottom="0.75" header="0.3" footer="0.3"/>
  <pageSetup paperSize="5" scale="67" fitToHeight="0" orientation="landscape" r:id="rId1"/>
  <rowBreaks count="1" manualBreakCount="1">
    <brk id="46"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AJ111"/>
  <sheetViews>
    <sheetView showGridLines="0" zoomScale="85" zoomScaleNormal="85" workbookViewId="0">
      <pane xSplit="1" ySplit="6" topLeftCell="B7" activePane="bottomRight" state="frozen"/>
      <selection activeCell="A62" sqref="A62"/>
      <selection pane="topRight" activeCell="A62" sqref="A62"/>
      <selection pane="bottomLeft" activeCell="A62" sqref="A62"/>
      <selection pane="bottomRight" activeCell="N111" sqref="N111"/>
    </sheetView>
  </sheetViews>
  <sheetFormatPr defaultColWidth="9.140625" defaultRowHeight="15" x14ac:dyDescent="0.25"/>
  <cols>
    <col min="1" max="1" width="116.7109375" style="1" customWidth="1"/>
    <col min="2" max="2" width="14" style="22" customWidth="1"/>
    <col min="3" max="3" width="14" style="23" customWidth="1"/>
    <col min="4" max="4" width="14" style="22" customWidth="1"/>
    <col min="5" max="5" width="14" style="23" customWidth="1"/>
    <col min="6" max="6" width="14" style="22" customWidth="1"/>
    <col min="7" max="7" width="14" style="23" customWidth="1"/>
    <col min="8" max="9" width="14" style="1" customWidth="1"/>
    <col min="10" max="13" width="13.28515625" style="1" customWidth="1"/>
    <col min="14" max="16384" width="9.140625" style="1"/>
  </cols>
  <sheetData>
    <row r="1" spans="1:13" ht="18.75" x14ac:dyDescent="0.3">
      <c r="A1" s="78" t="s">
        <v>231</v>
      </c>
      <c r="B1" s="78"/>
      <c r="C1" s="78"/>
      <c r="D1" s="78"/>
      <c r="E1" s="78"/>
      <c r="F1" s="78"/>
      <c r="G1" s="78"/>
      <c r="H1" s="78"/>
      <c r="I1" s="78"/>
      <c r="J1" s="78"/>
      <c r="K1" s="78"/>
      <c r="L1" s="78"/>
      <c r="M1" s="78"/>
    </row>
    <row r="2" spans="1:13" ht="16.5" x14ac:dyDescent="0.25">
      <c r="A2" s="103" t="s">
        <v>232</v>
      </c>
      <c r="B2" s="103"/>
      <c r="C2" s="103"/>
      <c r="D2" s="103"/>
      <c r="E2" s="103"/>
      <c r="F2" s="103"/>
      <c r="G2" s="103"/>
      <c r="H2" s="103"/>
      <c r="I2" s="103"/>
      <c r="J2" s="103"/>
      <c r="K2" s="103"/>
      <c r="L2" s="103"/>
      <c r="M2" s="103"/>
    </row>
    <row r="4" spans="1:13" x14ac:dyDescent="0.25">
      <c r="B4" s="98" t="s">
        <v>233</v>
      </c>
      <c r="C4" s="99"/>
      <c r="D4" s="99"/>
      <c r="E4" s="99"/>
      <c r="F4" s="99"/>
      <c r="G4" s="99"/>
      <c r="H4" s="99"/>
      <c r="I4" s="99"/>
      <c r="J4" s="99"/>
      <c r="K4" s="100"/>
      <c r="L4" s="104" t="s">
        <v>71</v>
      </c>
      <c r="M4" s="104"/>
    </row>
    <row r="5" spans="1:13" x14ac:dyDescent="0.25">
      <c r="B5" s="101">
        <v>2009</v>
      </c>
      <c r="C5" s="101"/>
      <c r="D5" s="101">
        <v>2011</v>
      </c>
      <c r="E5" s="101"/>
      <c r="F5" s="101">
        <v>2013</v>
      </c>
      <c r="G5" s="101"/>
      <c r="H5" s="101">
        <v>2015</v>
      </c>
      <c r="I5" s="101"/>
      <c r="J5" s="101">
        <v>2017</v>
      </c>
      <c r="K5" s="101"/>
      <c r="L5" s="102">
        <v>2017</v>
      </c>
      <c r="M5" s="102"/>
    </row>
    <row r="6" spans="1:13" x14ac:dyDescent="0.25">
      <c r="B6" s="15" t="s">
        <v>69</v>
      </c>
      <c r="C6" s="19" t="s">
        <v>70</v>
      </c>
      <c r="D6" s="15" t="s">
        <v>69</v>
      </c>
      <c r="E6" s="19" t="s">
        <v>70</v>
      </c>
      <c r="F6" s="15" t="s">
        <v>69</v>
      </c>
      <c r="G6" s="19" t="s">
        <v>70</v>
      </c>
      <c r="H6" s="8" t="s">
        <v>69</v>
      </c>
      <c r="I6" s="8" t="s">
        <v>70</v>
      </c>
      <c r="J6" s="8" t="s">
        <v>69</v>
      </c>
      <c r="K6" s="8" t="s">
        <v>70</v>
      </c>
      <c r="L6" s="46" t="s">
        <v>69</v>
      </c>
      <c r="M6" s="46" t="s">
        <v>70</v>
      </c>
    </row>
    <row r="7" spans="1:13" x14ac:dyDescent="0.25">
      <c r="A7" s="92" t="s">
        <v>55</v>
      </c>
      <c r="B7" s="93"/>
      <c r="C7" s="93"/>
      <c r="D7" s="93"/>
      <c r="E7" s="93"/>
      <c r="F7" s="93"/>
      <c r="G7" s="93"/>
      <c r="H7" s="93"/>
      <c r="I7" s="93"/>
      <c r="J7" s="93"/>
      <c r="K7" s="93"/>
      <c r="L7" s="76"/>
      <c r="M7" s="76"/>
    </row>
    <row r="8" spans="1:13" x14ac:dyDescent="0.25">
      <c r="A8" s="5" t="s">
        <v>0</v>
      </c>
      <c r="B8" s="13">
        <v>137395</v>
      </c>
      <c r="C8" s="17">
        <v>0.86429999999999996</v>
      </c>
      <c r="D8" s="13">
        <v>138463</v>
      </c>
      <c r="E8" s="17">
        <v>0.90290000000000004</v>
      </c>
      <c r="F8" s="13">
        <v>143617</v>
      </c>
      <c r="G8" s="17">
        <v>0.89059999999999995</v>
      </c>
      <c r="H8" s="13">
        <v>154885</v>
      </c>
      <c r="I8" s="17">
        <v>0.93979999999999997</v>
      </c>
      <c r="J8" s="12">
        <v>152796</v>
      </c>
      <c r="K8" s="16">
        <v>0.95320000000000005</v>
      </c>
      <c r="L8" s="12">
        <v>5040164</v>
      </c>
      <c r="M8" s="16">
        <v>0.93500000000000005</v>
      </c>
    </row>
    <row r="9" spans="1:13" x14ac:dyDescent="0.25">
      <c r="A9" s="6" t="s">
        <v>151</v>
      </c>
      <c r="B9" s="13">
        <v>77499</v>
      </c>
      <c r="C9" s="17">
        <v>0.48749999999999999</v>
      </c>
      <c r="D9" s="13">
        <v>75574</v>
      </c>
      <c r="E9" s="17">
        <v>0.49280000000000002</v>
      </c>
      <c r="F9" s="13">
        <v>81870</v>
      </c>
      <c r="G9" s="17">
        <v>0.50770000000000004</v>
      </c>
      <c r="H9" s="13">
        <v>77522</v>
      </c>
      <c r="I9" s="17">
        <v>0.47039999999999998</v>
      </c>
      <c r="J9" s="12">
        <v>69280</v>
      </c>
      <c r="K9" s="16">
        <v>0.43219999999999997</v>
      </c>
      <c r="L9" s="12">
        <v>3133456</v>
      </c>
      <c r="M9" s="16">
        <v>0.58130000000000004</v>
      </c>
    </row>
    <row r="10" spans="1:13" x14ac:dyDescent="0.25">
      <c r="A10" s="60" t="s">
        <v>152</v>
      </c>
      <c r="B10" s="13">
        <v>70507</v>
      </c>
      <c r="C10" s="17">
        <v>0.44350000000000001</v>
      </c>
      <c r="D10" s="13">
        <v>71157</v>
      </c>
      <c r="E10" s="17">
        <v>0.46400000000000002</v>
      </c>
      <c r="F10" s="13">
        <v>70319</v>
      </c>
      <c r="G10" s="17">
        <v>0.43609999999999999</v>
      </c>
      <c r="H10" s="13">
        <v>70459</v>
      </c>
      <c r="I10" s="17">
        <v>0.42749999999999999</v>
      </c>
      <c r="J10" s="12">
        <v>61633</v>
      </c>
      <c r="K10" s="16">
        <v>0.38450000000000001</v>
      </c>
      <c r="L10" s="12">
        <v>2663744</v>
      </c>
      <c r="M10" s="16">
        <v>0.49409999999999998</v>
      </c>
    </row>
    <row r="11" spans="1:13" x14ac:dyDescent="0.25">
      <c r="A11" s="60" t="s">
        <v>172</v>
      </c>
      <c r="B11" s="13">
        <v>6992</v>
      </c>
      <c r="C11" s="17">
        <v>4.3999999999999997E-2</v>
      </c>
      <c r="D11" s="13">
        <v>4417</v>
      </c>
      <c r="E11" s="17">
        <v>2.8799999999999999E-2</v>
      </c>
      <c r="F11" s="13">
        <v>11550</v>
      </c>
      <c r="G11" s="17">
        <v>7.1599999999999997E-2</v>
      </c>
      <c r="H11" s="13">
        <v>7063</v>
      </c>
      <c r="I11" s="17">
        <v>4.2900000000000001E-2</v>
      </c>
      <c r="J11" s="12">
        <v>7647</v>
      </c>
      <c r="K11" s="16">
        <v>4.7699999999999999E-2</v>
      </c>
      <c r="L11" s="12">
        <v>469711</v>
      </c>
      <c r="M11" s="16">
        <v>8.7099999999999997E-2</v>
      </c>
    </row>
    <row r="12" spans="1:13" x14ac:dyDescent="0.25">
      <c r="A12" s="6" t="s">
        <v>153</v>
      </c>
      <c r="B12" s="13">
        <v>59896</v>
      </c>
      <c r="C12" s="17">
        <v>0.37680000000000002</v>
      </c>
      <c r="D12" s="13">
        <v>62889</v>
      </c>
      <c r="E12" s="17">
        <v>0.41010000000000002</v>
      </c>
      <c r="F12" s="13">
        <v>61747</v>
      </c>
      <c r="G12" s="17">
        <v>0.38290000000000002</v>
      </c>
      <c r="H12" s="13">
        <v>77363</v>
      </c>
      <c r="I12" s="17">
        <v>0.46939999999999998</v>
      </c>
      <c r="J12" s="12">
        <v>83516</v>
      </c>
      <c r="K12" s="16">
        <v>0.52100000000000002</v>
      </c>
      <c r="L12" s="12">
        <v>1906708</v>
      </c>
      <c r="M12" s="16">
        <v>0.35370000000000001</v>
      </c>
    </row>
    <row r="13" spans="1:13" x14ac:dyDescent="0.25">
      <c r="A13" s="60" t="s">
        <v>1</v>
      </c>
      <c r="B13" s="13">
        <v>20231</v>
      </c>
      <c r="C13" s="17">
        <v>0.1273</v>
      </c>
      <c r="D13" s="13">
        <v>23436</v>
      </c>
      <c r="E13" s="17">
        <v>0.15279999999999999</v>
      </c>
      <c r="F13" s="13">
        <v>20979</v>
      </c>
      <c r="G13" s="17">
        <v>0.13009999999999999</v>
      </c>
      <c r="H13" s="13">
        <v>29864</v>
      </c>
      <c r="I13" s="17">
        <v>0.1812</v>
      </c>
      <c r="J13" s="12">
        <v>27135</v>
      </c>
      <c r="K13" s="16">
        <v>0.16930000000000001</v>
      </c>
      <c r="L13" s="12">
        <v>776305</v>
      </c>
      <c r="M13" s="16">
        <v>0.14399999999999999</v>
      </c>
    </row>
    <row r="14" spans="1:13" x14ac:dyDescent="0.25">
      <c r="A14" s="60" t="s">
        <v>95</v>
      </c>
      <c r="B14" s="13">
        <v>39665</v>
      </c>
      <c r="C14" s="17">
        <v>0.2495</v>
      </c>
      <c r="D14" s="13">
        <v>39452</v>
      </c>
      <c r="E14" s="17">
        <v>0.25729999999999997</v>
      </c>
      <c r="F14" s="13">
        <v>40768</v>
      </c>
      <c r="G14" s="17">
        <v>0.25280000000000002</v>
      </c>
      <c r="H14" s="13">
        <v>47499</v>
      </c>
      <c r="I14" s="17">
        <v>0.28820000000000001</v>
      </c>
      <c r="J14" s="12">
        <v>56381</v>
      </c>
      <c r="K14" s="16">
        <v>0.35170000000000001</v>
      </c>
      <c r="L14" s="12">
        <v>1130403</v>
      </c>
      <c r="M14" s="16">
        <v>0.2097</v>
      </c>
    </row>
    <row r="15" spans="1:13" x14ac:dyDescent="0.25">
      <c r="A15" s="5" t="s">
        <v>4</v>
      </c>
      <c r="B15" s="13">
        <v>21571</v>
      </c>
      <c r="C15" s="17">
        <v>0.13569999999999999</v>
      </c>
      <c r="D15" s="13">
        <v>14886</v>
      </c>
      <c r="E15" s="17">
        <v>9.7100000000000006E-2</v>
      </c>
      <c r="F15" s="13">
        <v>17643</v>
      </c>
      <c r="G15" s="17">
        <v>0.1094</v>
      </c>
      <c r="H15" s="13">
        <v>9928</v>
      </c>
      <c r="I15" s="17">
        <v>6.0199999999999997E-2</v>
      </c>
      <c r="J15" s="12">
        <v>7495</v>
      </c>
      <c r="K15" s="16">
        <v>4.6800000000000001E-2</v>
      </c>
      <c r="L15" s="12">
        <v>350423</v>
      </c>
      <c r="M15" s="16">
        <v>6.5000000000000002E-2</v>
      </c>
    </row>
    <row r="16" spans="1:13" x14ac:dyDescent="0.25">
      <c r="A16" s="5" t="s">
        <v>154</v>
      </c>
      <c r="B16" s="12" t="s">
        <v>72</v>
      </c>
      <c r="C16" s="12" t="s">
        <v>72</v>
      </c>
      <c r="D16" s="12" t="s">
        <v>72</v>
      </c>
      <c r="E16" s="12" t="s">
        <v>72</v>
      </c>
      <c r="F16" s="13">
        <v>17783</v>
      </c>
      <c r="G16" s="17">
        <v>0.1239</v>
      </c>
      <c r="H16" s="13">
        <v>16711</v>
      </c>
      <c r="I16" s="17">
        <v>0.1095</v>
      </c>
      <c r="J16" s="12">
        <v>20638</v>
      </c>
      <c r="K16" s="16">
        <v>0.13819999999999999</v>
      </c>
      <c r="L16" s="12">
        <v>792477</v>
      </c>
      <c r="M16" s="16">
        <v>0.15840000000000001</v>
      </c>
    </row>
    <row r="17" spans="1:36" x14ac:dyDescent="0.25">
      <c r="A17" s="7" t="s">
        <v>155</v>
      </c>
      <c r="B17" s="13">
        <v>48447</v>
      </c>
      <c r="C17" s="17">
        <v>0.80189999999999995</v>
      </c>
      <c r="D17" s="13">
        <v>35990</v>
      </c>
      <c r="E17" s="17">
        <v>0.81840000000000002</v>
      </c>
      <c r="F17" s="13">
        <v>47745</v>
      </c>
      <c r="G17" s="17">
        <v>0.84440000000000004</v>
      </c>
      <c r="H17" s="13">
        <v>44450</v>
      </c>
      <c r="I17" s="17">
        <v>0.89349999999999996</v>
      </c>
      <c r="J17" s="12">
        <v>30948</v>
      </c>
      <c r="K17" s="16">
        <v>0.81320000000000003</v>
      </c>
      <c r="L17" s="12">
        <v>1695325</v>
      </c>
      <c r="M17" s="16">
        <v>0.85940000000000005</v>
      </c>
    </row>
    <row r="18" spans="1:36" x14ac:dyDescent="0.25">
      <c r="A18" s="7" t="s">
        <v>156</v>
      </c>
      <c r="B18" s="12" t="s">
        <v>72</v>
      </c>
      <c r="C18" s="12" t="s">
        <v>72</v>
      </c>
      <c r="D18" s="12" t="s">
        <v>72</v>
      </c>
      <c r="E18" s="12" t="s">
        <v>72</v>
      </c>
      <c r="F18" s="12" t="s">
        <v>72</v>
      </c>
      <c r="G18" s="12" t="s">
        <v>72</v>
      </c>
      <c r="H18" s="12" t="s">
        <v>72</v>
      </c>
      <c r="I18" s="12" t="s">
        <v>72</v>
      </c>
      <c r="J18" s="12" t="s">
        <v>72</v>
      </c>
      <c r="K18" s="12" t="s">
        <v>72</v>
      </c>
      <c r="L18" s="12">
        <v>1563731</v>
      </c>
      <c r="M18" s="16">
        <v>0.90739999999999998</v>
      </c>
    </row>
    <row r="19" spans="1:36" x14ac:dyDescent="0.25">
      <c r="A19" s="92" t="s">
        <v>61</v>
      </c>
      <c r="B19" s="93"/>
      <c r="C19" s="93"/>
      <c r="D19" s="93"/>
      <c r="E19" s="93"/>
      <c r="F19" s="93"/>
      <c r="G19" s="93"/>
      <c r="H19" s="93"/>
      <c r="I19" s="93"/>
      <c r="J19" s="93"/>
      <c r="K19" s="93"/>
      <c r="L19" s="76"/>
      <c r="M19" s="76"/>
    </row>
    <row r="20" spans="1:36" x14ac:dyDescent="0.25">
      <c r="A20" s="33" t="s">
        <v>16</v>
      </c>
      <c r="B20" s="13">
        <v>134698</v>
      </c>
      <c r="C20" s="17">
        <v>0.84930000000000005</v>
      </c>
      <c r="D20" s="13">
        <v>111203</v>
      </c>
      <c r="E20" s="17">
        <v>0.72519999999999996</v>
      </c>
      <c r="F20" s="13">
        <v>114446</v>
      </c>
      <c r="G20" s="17">
        <v>0.71030000000000004</v>
      </c>
      <c r="H20" s="13">
        <v>136374</v>
      </c>
      <c r="I20" s="17">
        <v>0.82740000000000002</v>
      </c>
      <c r="J20" s="13">
        <v>117438</v>
      </c>
      <c r="K20" s="17">
        <v>0.76400000000000001</v>
      </c>
      <c r="L20" s="13">
        <v>4240858</v>
      </c>
      <c r="M20" s="17">
        <v>0.79290000000000005</v>
      </c>
    </row>
    <row r="21" spans="1:36" x14ac:dyDescent="0.25">
      <c r="A21" s="33" t="s">
        <v>27</v>
      </c>
      <c r="B21" s="13">
        <v>34013</v>
      </c>
      <c r="C21" s="17">
        <v>0.21560000000000001</v>
      </c>
      <c r="D21" s="13">
        <v>54484</v>
      </c>
      <c r="E21" s="17">
        <v>0.35699999999999998</v>
      </c>
      <c r="F21" s="13">
        <v>58941</v>
      </c>
      <c r="G21" s="17">
        <v>0.36749999999999999</v>
      </c>
      <c r="H21" s="13">
        <v>42081</v>
      </c>
      <c r="I21" s="17">
        <v>0.25790000000000002</v>
      </c>
      <c r="J21" s="13">
        <v>43282</v>
      </c>
      <c r="K21" s="17">
        <v>0.2888</v>
      </c>
      <c r="L21" s="13">
        <v>1539564</v>
      </c>
      <c r="M21" s="17">
        <v>0.29060000000000002</v>
      </c>
    </row>
    <row r="22" spans="1:36" x14ac:dyDescent="0.25">
      <c r="A22" s="33" t="s">
        <v>28</v>
      </c>
      <c r="B22" s="13">
        <v>27891</v>
      </c>
      <c r="C22" s="17">
        <v>0.17680000000000001</v>
      </c>
      <c r="D22" s="13">
        <v>22476</v>
      </c>
      <c r="E22" s="17">
        <v>0.14729999999999999</v>
      </c>
      <c r="F22" s="13">
        <v>26886</v>
      </c>
      <c r="G22" s="17">
        <v>0.1676</v>
      </c>
      <c r="H22" s="13">
        <v>31889</v>
      </c>
      <c r="I22" s="17">
        <v>0.19539999999999999</v>
      </c>
      <c r="J22" s="13">
        <v>26359</v>
      </c>
      <c r="K22" s="17">
        <v>0.1759</v>
      </c>
      <c r="L22" s="13">
        <v>1187282</v>
      </c>
      <c r="M22" s="17">
        <v>0.22409999999999999</v>
      </c>
    </row>
    <row r="23" spans="1:36" x14ac:dyDescent="0.25">
      <c r="A23" s="33" t="s">
        <v>81</v>
      </c>
      <c r="B23" s="13">
        <v>95860</v>
      </c>
      <c r="C23" s="17">
        <v>0.60760000000000003</v>
      </c>
      <c r="D23" s="13">
        <v>75664</v>
      </c>
      <c r="E23" s="17">
        <v>0.49580000000000002</v>
      </c>
      <c r="F23" s="13">
        <v>74556</v>
      </c>
      <c r="G23" s="17">
        <v>0.46489999999999998</v>
      </c>
      <c r="H23" s="13">
        <v>89227</v>
      </c>
      <c r="I23" s="17">
        <v>0.54669999999999996</v>
      </c>
      <c r="J23" s="13">
        <v>80249</v>
      </c>
      <c r="K23" s="17">
        <v>0.53539999999999999</v>
      </c>
      <c r="L23" s="13">
        <v>2571287</v>
      </c>
      <c r="M23" s="17">
        <v>0.48530000000000001</v>
      </c>
    </row>
    <row r="24" spans="1:36" x14ac:dyDescent="0.25">
      <c r="A24" s="33" t="s">
        <v>80</v>
      </c>
      <c r="B24" s="13">
        <v>113023</v>
      </c>
      <c r="C24" s="17">
        <v>0.71960000000000002</v>
      </c>
      <c r="D24" s="13">
        <v>85904</v>
      </c>
      <c r="E24" s="17">
        <v>0.56279999999999997</v>
      </c>
      <c r="F24" s="13">
        <v>93736</v>
      </c>
      <c r="G24" s="17">
        <v>0.58479999999999999</v>
      </c>
      <c r="H24" s="13">
        <v>106186</v>
      </c>
      <c r="I24" s="17">
        <v>0.65129999999999999</v>
      </c>
      <c r="J24" s="13">
        <v>99128</v>
      </c>
      <c r="K24" s="17">
        <v>0.6653</v>
      </c>
      <c r="L24" s="13">
        <v>3291036</v>
      </c>
      <c r="M24" s="17">
        <v>0.62350000000000005</v>
      </c>
    </row>
    <row r="25" spans="1:36" x14ac:dyDescent="0.25">
      <c r="A25" s="33" t="s">
        <v>29</v>
      </c>
      <c r="B25" s="13">
        <v>60306</v>
      </c>
      <c r="C25" s="17">
        <v>0.38030000000000003</v>
      </c>
      <c r="D25" s="13">
        <v>50287</v>
      </c>
      <c r="E25" s="17">
        <v>0.32790000000000002</v>
      </c>
      <c r="F25" s="13">
        <v>56694</v>
      </c>
      <c r="G25" s="17">
        <v>0.35239999999999999</v>
      </c>
      <c r="H25" s="13">
        <v>53093</v>
      </c>
      <c r="I25" s="17">
        <v>0.32319999999999999</v>
      </c>
      <c r="J25" s="13">
        <v>53006</v>
      </c>
      <c r="K25" s="17">
        <v>0.34499999999999997</v>
      </c>
      <c r="L25" s="13">
        <v>1962944</v>
      </c>
      <c r="M25" s="17">
        <v>0.36809999999999998</v>
      </c>
    </row>
    <row r="26" spans="1:36" x14ac:dyDescent="0.25">
      <c r="A26" s="33" t="s">
        <v>74</v>
      </c>
      <c r="B26" s="13">
        <v>142138</v>
      </c>
      <c r="C26" s="17">
        <v>0.89629999999999999</v>
      </c>
      <c r="D26" s="13">
        <v>132367</v>
      </c>
      <c r="E26" s="17">
        <v>0.86429999999999996</v>
      </c>
      <c r="F26" s="13">
        <v>139890</v>
      </c>
      <c r="G26" s="17">
        <v>0.86870000000000003</v>
      </c>
      <c r="H26" s="13">
        <v>148061</v>
      </c>
      <c r="I26" s="17">
        <v>0.90390000000000004</v>
      </c>
      <c r="J26" s="13">
        <v>130331</v>
      </c>
      <c r="K26" s="17">
        <v>0.81989999999999996</v>
      </c>
      <c r="L26" s="13">
        <v>4508662</v>
      </c>
      <c r="M26" s="17">
        <v>0.84240000000000004</v>
      </c>
    </row>
    <row r="27" spans="1:36" x14ac:dyDescent="0.25">
      <c r="A27" s="94" t="s">
        <v>129</v>
      </c>
      <c r="B27" s="95"/>
      <c r="C27" s="95"/>
      <c r="D27" s="95"/>
      <c r="E27" s="95"/>
      <c r="F27" s="95"/>
      <c r="G27" s="95"/>
      <c r="H27" s="95"/>
      <c r="I27" s="95"/>
      <c r="J27" s="95"/>
      <c r="K27" s="96"/>
      <c r="L27" s="97"/>
      <c r="M27" s="97"/>
      <c r="N27" s="11"/>
      <c r="O27" s="11"/>
      <c r="P27" s="11"/>
      <c r="Q27" s="11"/>
      <c r="R27" s="11"/>
      <c r="S27" s="11"/>
      <c r="T27" s="11"/>
      <c r="U27" s="11"/>
      <c r="V27" s="11"/>
      <c r="W27" s="11"/>
      <c r="X27" s="11"/>
      <c r="Y27" s="11"/>
      <c r="Z27" s="11"/>
      <c r="AA27" s="11"/>
      <c r="AB27" s="11"/>
      <c r="AC27" s="11"/>
      <c r="AD27" s="11"/>
      <c r="AE27" s="11"/>
      <c r="AF27" s="11"/>
      <c r="AG27" s="11"/>
      <c r="AH27" s="11"/>
      <c r="AI27" s="11"/>
      <c r="AJ27" s="11"/>
    </row>
    <row r="28" spans="1:36" x14ac:dyDescent="0.25">
      <c r="A28" s="34" t="s">
        <v>125</v>
      </c>
      <c r="B28" s="29" t="s">
        <v>72</v>
      </c>
      <c r="C28" s="29" t="s">
        <v>72</v>
      </c>
      <c r="D28" s="29" t="s">
        <v>72</v>
      </c>
      <c r="E28" s="29" t="s">
        <v>72</v>
      </c>
      <c r="F28" s="29" t="s">
        <v>72</v>
      </c>
      <c r="G28" s="29" t="s">
        <v>72</v>
      </c>
      <c r="H28" s="29" t="s">
        <v>72</v>
      </c>
      <c r="I28" s="29" t="s">
        <v>72</v>
      </c>
      <c r="J28" s="13">
        <v>6725</v>
      </c>
      <c r="K28" s="17">
        <v>0.29820000000000002</v>
      </c>
      <c r="L28" s="13">
        <v>369714</v>
      </c>
      <c r="M28" s="17">
        <v>0.49759999999999999</v>
      </c>
      <c r="N28" s="11"/>
      <c r="O28" s="11"/>
      <c r="P28" s="11"/>
      <c r="Q28" s="11"/>
      <c r="R28" s="11"/>
      <c r="S28" s="11"/>
      <c r="T28" s="11"/>
      <c r="U28" s="11"/>
      <c r="V28" s="11"/>
      <c r="W28" s="11"/>
      <c r="X28" s="11"/>
      <c r="Y28" s="11"/>
      <c r="Z28" s="11"/>
      <c r="AA28" s="11"/>
      <c r="AB28" s="11"/>
      <c r="AC28" s="11"/>
      <c r="AD28" s="11"/>
      <c r="AE28" s="11"/>
      <c r="AF28" s="11"/>
      <c r="AG28" s="11"/>
      <c r="AH28" s="11"/>
      <c r="AI28" s="11"/>
      <c r="AJ28" s="11"/>
    </row>
    <row r="29" spans="1:36" x14ac:dyDescent="0.25">
      <c r="A29" s="34" t="s">
        <v>124</v>
      </c>
      <c r="B29" s="29" t="s">
        <v>72</v>
      </c>
      <c r="C29" s="29" t="s">
        <v>72</v>
      </c>
      <c r="D29" s="29" t="s">
        <v>72</v>
      </c>
      <c r="E29" s="29" t="s">
        <v>72</v>
      </c>
      <c r="F29" s="29" t="s">
        <v>72</v>
      </c>
      <c r="G29" s="29" t="s">
        <v>72</v>
      </c>
      <c r="H29" s="29" t="s">
        <v>72</v>
      </c>
      <c r="I29" s="29" t="s">
        <v>72</v>
      </c>
      <c r="J29" s="29" t="s">
        <v>72</v>
      </c>
      <c r="K29" s="29" t="s">
        <v>72</v>
      </c>
      <c r="L29" s="13">
        <v>61434</v>
      </c>
      <c r="M29" s="17">
        <v>8.2699999999999996E-2</v>
      </c>
      <c r="N29" s="11"/>
      <c r="O29" s="11"/>
      <c r="P29" s="11"/>
      <c r="Q29" s="11"/>
      <c r="R29" s="11"/>
      <c r="S29" s="11"/>
      <c r="T29" s="11"/>
      <c r="U29" s="11"/>
      <c r="V29" s="11"/>
      <c r="W29" s="11"/>
      <c r="X29" s="11"/>
      <c r="Y29" s="11"/>
      <c r="Z29" s="11"/>
      <c r="AA29" s="11"/>
      <c r="AB29" s="11"/>
      <c r="AC29" s="11"/>
      <c r="AD29" s="11"/>
      <c r="AE29" s="11"/>
      <c r="AF29" s="11"/>
      <c r="AG29" s="11"/>
      <c r="AH29" s="11"/>
      <c r="AI29" s="11"/>
      <c r="AJ29" s="11"/>
    </row>
    <row r="30" spans="1:36" x14ac:dyDescent="0.25">
      <c r="A30" s="34" t="s">
        <v>128</v>
      </c>
      <c r="B30" s="29" t="s">
        <v>72</v>
      </c>
      <c r="C30" s="29" t="s">
        <v>72</v>
      </c>
      <c r="D30" s="29" t="s">
        <v>72</v>
      </c>
      <c r="E30" s="29" t="s">
        <v>72</v>
      </c>
      <c r="F30" s="29" t="s">
        <v>72</v>
      </c>
      <c r="G30" s="29" t="s">
        <v>72</v>
      </c>
      <c r="H30" s="29" t="s">
        <v>72</v>
      </c>
      <c r="I30" s="29" t="s">
        <v>72</v>
      </c>
      <c r="J30" s="29" t="s">
        <v>72</v>
      </c>
      <c r="K30" s="29" t="s">
        <v>72</v>
      </c>
      <c r="L30" s="13">
        <v>44030</v>
      </c>
      <c r="M30" s="17">
        <v>5.9299999999999999E-2</v>
      </c>
      <c r="N30" s="11"/>
      <c r="O30" s="11"/>
      <c r="P30" s="11"/>
      <c r="Q30" s="11"/>
      <c r="R30" s="11"/>
      <c r="S30" s="11"/>
      <c r="T30" s="11"/>
      <c r="U30" s="11"/>
      <c r="V30" s="11"/>
      <c r="W30" s="11"/>
      <c r="X30" s="11"/>
      <c r="Y30" s="11"/>
      <c r="Z30" s="11"/>
      <c r="AA30" s="11"/>
      <c r="AB30" s="11"/>
      <c r="AC30" s="11"/>
      <c r="AD30" s="11"/>
      <c r="AE30" s="11"/>
      <c r="AF30" s="11"/>
      <c r="AG30" s="11"/>
      <c r="AH30" s="11"/>
      <c r="AI30" s="11"/>
      <c r="AJ30" s="11"/>
    </row>
    <row r="31" spans="1:36" x14ac:dyDescent="0.25">
      <c r="A31" s="34" t="s">
        <v>122</v>
      </c>
      <c r="B31" s="29" t="s">
        <v>72</v>
      </c>
      <c r="C31" s="29" t="s">
        <v>72</v>
      </c>
      <c r="D31" s="29" t="s">
        <v>72</v>
      </c>
      <c r="E31" s="29" t="s">
        <v>72</v>
      </c>
      <c r="F31" s="29" t="s">
        <v>72</v>
      </c>
      <c r="G31" s="29" t="s">
        <v>72</v>
      </c>
      <c r="H31" s="29" t="s">
        <v>72</v>
      </c>
      <c r="I31" s="29" t="s">
        <v>72</v>
      </c>
      <c r="J31" s="29" t="s">
        <v>72</v>
      </c>
      <c r="K31" s="29" t="s">
        <v>72</v>
      </c>
      <c r="L31" s="13">
        <v>36305</v>
      </c>
      <c r="M31" s="17">
        <v>4.8899999999999999E-2</v>
      </c>
      <c r="N31" s="11"/>
      <c r="O31" s="11"/>
      <c r="P31" s="11"/>
      <c r="Q31" s="11"/>
      <c r="R31" s="11"/>
      <c r="S31" s="11"/>
      <c r="T31" s="11"/>
      <c r="U31" s="11"/>
      <c r="V31" s="11"/>
      <c r="W31" s="11"/>
      <c r="X31" s="11"/>
      <c r="Y31" s="11"/>
      <c r="Z31" s="11"/>
      <c r="AA31" s="11"/>
      <c r="AB31" s="11"/>
      <c r="AC31" s="11"/>
      <c r="AD31" s="11"/>
      <c r="AE31" s="11"/>
      <c r="AF31" s="11"/>
      <c r="AG31" s="11"/>
      <c r="AH31" s="11"/>
      <c r="AI31" s="11"/>
      <c r="AJ31" s="11"/>
    </row>
    <row r="32" spans="1:36" x14ac:dyDescent="0.25">
      <c r="A32" s="34" t="s">
        <v>126</v>
      </c>
      <c r="B32" s="29" t="s">
        <v>72</v>
      </c>
      <c r="C32" s="29" t="s">
        <v>72</v>
      </c>
      <c r="D32" s="29" t="s">
        <v>72</v>
      </c>
      <c r="E32" s="29" t="s">
        <v>72</v>
      </c>
      <c r="F32" s="29" t="s">
        <v>72</v>
      </c>
      <c r="G32" s="29" t="s">
        <v>72</v>
      </c>
      <c r="H32" s="29" t="s">
        <v>72</v>
      </c>
      <c r="I32" s="29" t="s">
        <v>72</v>
      </c>
      <c r="J32" s="29" t="s">
        <v>72</v>
      </c>
      <c r="K32" s="29" t="s">
        <v>72</v>
      </c>
      <c r="L32" s="13">
        <v>32022</v>
      </c>
      <c r="M32" s="17">
        <v>4.3099999999999999E-2</v>
      </c>
      <c r="N32" s="11"/>
      <c r="O32" s="11"/>
      <c r="P32" s="11"/>
      <c r="Q32" s="11"/>
      <c r="R32" s="11"/>
      <c r="S32" s="11"/>
      <c r="T32" s="11"/>
      <c r="U32" s="11"/>
      <c r="V32" s="11"/>
      <c r="W32" s="11"/>
      <c r="X32" s="11"/>
      <c r="Y32" s="11"/>
      <c r="Z32" s="11"/>
      <c r="AA32" s="11"/>
      <c r="AB32" s="11"/>
      <c r="AC32" s="11"/>
      <c r="AD32" s="11"/>
      <c r="AE32" s="11"/>
      <c r="AF32" s="11"/>
      <c r="AG32" s="11"/>
      <c r="AH32" s="11"/>
      <c r="AI32" s="11"/>
      <c r="AJ32" s="11"/>
    </row>
    <row r="33" spans="1:36" x14ac:dyDescent="0.25">
      <c r="A33" s="34" t="s">
        <v>127</v>
      </c>
      <c r="B33" s="29" t="s">
        <v>72</v>
      </c>
      <c r="C33" s="29" t="s">
        <v>72</v>
      </c>
      <c r="D33" s="29" t="s">
        <v>72</v>
      </c>
      <c r="E33" s="29" t="s">
        <v>72</v>
      </c>
      <c r="F33" s="29" t="s">
        <v>72</v>
      </c>
      <c r="G33" s="29" t="s">
        <v>72</v>
      </c>
      <c r="H33" s="29" t="s">
        <v>72</v>
      </c>
      <c r="I33" s="29" t="s">
        <v>72</v>
      </c>
      <c r="J33" s="29" t="s">
        <v>72</v>
      </c>
      <c r="K33" s="29" t="s">
        <v>72</v>
      </c>
      <c r="L33" s="13">
        <v>31346</v>
      </c>
      <c r="M33" s="17">
        <v>4.2200000000000001E-2</v>
      </c>
      <c r="N33" s="11"/>
      <c r="O33" s="11"/>
      <c r="P33" s="11"/>
      <c r="Q33" s="11"/>
      <c r="R33" s="11"/>
      <c r="S33" s="11"/>
      <c r="T33" s="11"/>
      <c r="U33" s="11"/>
      <c r="V33" s="11"/>
      <c r="W33" s="11"/>
      <c r="X33" s="11"/>
      <c r="Y33" s="11"/>
      <c r="Z33" s="11"/>
      <c r="AA33" s="11"/>
      <c r="AB33" s="11"/>
      <c r="AC33" s="11"/>
      <c r="AD33" s="11"/>
      <c r="AE33" s="11"/>
      <c r="AF33" s="11"/>
      <c r="AG33" s="11"/>
      <c r="AH33" s="11"/>
      <c r="AI33" s="11"/>
      <c r="AJ33" s="11"/>
    </row>
    <row r="34" spans="1:36" x14ac:dyDescent="0.25">
      <c r="A34" s="34" t="s">
        <v>123</v>
      </c>
      <c r="B34" s="29" t="s">
        <v>72</v>
      </c>
      <c r="C34" s="29" t="s">
        <v>72</v>
      </c>
      <c r="D34" s="29" t="s">
        <v>72</v>
      </c>
      <c r="E34" s="29" t="s">
        <v>72</v>
      </c>
      <c r="F34" s="29" t="s">
        <v>72</v>
      </c>
      <c r="G34" s="29" t="s">
        <v>72</v>
      </c>
      <c r="H34" s="29" t="s">
        <v>72</v>
      </c>
      <c r="I34" s="29" t="s">
        <v>72</v>
      </c>
      <c r="J34" s="29" t="s">
        <v>72</v>
      </c>
      <c r="K34" s="29" t="s">
        <v>72</v>
      </c>
      <c r="L34" s="13">
        <v>23532</v>
      </c>
      <c r="M34" s="17">
        <v>3.1699999999999999E-2</v>
      </c>
      <c r="N34" s="11"/>
      <c r="O34" s="11"/>
      <c r="P34" s="11"/>
      <c r="Q34" s="11"/>
      <c r="R34" s="11"/>
      <c r="S34" s="11"/>
      <c r="T34" s="11"/>
      <c r="U34" s="11"/>
      <c r="V34" s="11"/>
      <c r="W34" s="11"/>
      <c r="X34" s="11"/>
      <c r="Y34" s="11"/>
      <c r="Z34" s="11"/>
      <c r="AA34" s="11"/>
      <c r="AB34" s="11"/>
      <c r="AC34" s="11"/>
      <c r="AD34" s="11"/>
      <c r="AE34" s="11"/>
      <c r="AF34" s="11"/>
      <c r="AG34" s="11"/>
      <c r="AH34" s="11"/>
      <c r="AI34" s="11"/>
      <c r="AJ34" s="11"/>
    </row>
    <row r="35" spans="1:36" x14ac:dyDescent="0.25">
      <c r="A35" s="33" t="s">
        <v>121</v>
      </c>
      <c r="B35" s="29" t="s">
        <v>72</v>
      </c>
      <c r="C35" s="29" t="s">
        <v>72</v>
      </c>
      <c r="D35" s="29" t="s">
        <v>72</v>
      </c>
      <c r="E35" s="29" t="s">
        <v>72</v>
      </c>
      <c r="F35" s="29" t="s">
        <v>72</v>
      </c>
      <c r="G35" s="29" t="s">
        <v>72</v>
      </c>
      <c r="H35" s="29" t="s">
        <v>72</v>
      </c>
      <c r="I35" s="29" t="s">
        <v>72</v>
      </c>
      <c r="J35" s="29">
        <v>5071</v>
      </c>
      <c r="K35" s="17">
        <v>0.22489999999999999</v>
      </c>
      <c r="L35" s="13">
        <v>144671</v>
      </c>
      <c r="M35" s="17">
        <v>0.19470000000000001</v>
      </c>
      <c r="N35" s="11"/>
      <c r="O35" s="11"/>
      <c r="P35" s="11"/>
      <c r="Q35" s="11"/>
      <c r="R35" s="11"/>
      <c r="S35" s="11"/>
      <c r="T35" s="11"/>
      <c r="U35" s="11"/>
      <c r="V35" s="11"/>
      <c r="W35" s="11"/>
      <c r="X35" s="11"/>
      <c r="Y35" s="11"/>
      <c r="Z35" s="11"/>
      <c r="AA35" s="11"/>
      <c r="AB35" s="11"/>
      <c r="AC35" s="11"/>
      <c r="AD35" s="11"/>
      <c r="AE35" s="11"/>
      <c r="AF35" s="11"/>
      <c r="AG35" s="11"/>
      <c r="AH35" s="11"/>
      <c r="AI35" s="11"/>
      <c r="AJ35" s="11"/>
    </row>
    <row r="36" spans="1:36" x14ac:dyDescent="0.25">
      <c r="A36" s="94" t="s">
        <v>75</v>
      </c>
      <c r="B36" s="95"/>
      <c r="C36" s="95"/>
      <c r="D36" s="95"/>
      <c r="E36" s="95"/>
      <c r="F36" s="95"/>
      <c r="G36" s="95"/>
      <c r="H36" s="95"/>
      <c r="I36" s="95"/>
      <c r="J36" s="95"/>
      <c r="K36" s="96"/>
      <c r="L36" s="97"/>
      <c r="M36" s="97"/>
    </row>
    <row r="37" spans="1:36" x14ac:dyDescent="0.25">
      <c r="A37" s="33" t="s">
        <v>13</v>
      </c>
      <c r="B37" s="13">
        <v>107911</v>
      </c>
      <c r="C37" s="17">
        <v>0.68279999999999996</v>
      </c>
      <c r="D37" s="13">
        <v>99421</v>
      </c>
      <c r="E37" s="17">
        <v>0.64949999999999997</v>
      </c>
      <c r="F37" s="13">
        <v>95032</v>
      </c>
      <c r="G37" s="17">
        <v>0.59489999999999998</v>
      </c>
      <c r="H37" s="13">
        <v>122574</v>
      </c>
      <c r="I37" s="17">
        <v>0.74719999999999998</v>
      </c>
      <c r="J37" s="13">
        <v>104741</v>
      </c>
      <c r="K37" s="17">
        <v>0.66139999999999999</v>
      </c>
      <c r="L37" s="13">
        <v>3964426</v>
      </c>
      <c r="M37" s="17">
        <v>0.74739999999999995</v>
      </c>
    </row>
    <row r="38" spans="1:36" x14ac:dyDescent="0.25">
      <c r="A38" s="33" t="s">
        <v>14</v>
      </c>
      <c r="B38" s="13">
        <v>31914</v>
      </c>
      <c r="C38" s="17">
        <v>0.2019</v>
      </c>
      <c r="D38" s="13">
        <v>32302</v>
      </c>
      <c r="E38" s="17">
        <v>0.21099999999999999</v>
      </c>
      <c r="F38" s="13">
        <v>31110</v>
      </c>
      <c r="G38" s="17">
        <v>0.1948</v>
      </c>
      <c r="H38" s="13">
        <v>18771</v>
      </c>
      <c r="I38" s="17">
        <v>0.1144</v>
      </c>
      <c r="J38" s="13">
        <v>26237</v>
      </c>
      <c r="K38" s="17">
        <v>0.16569999999999999</v>
      </c>
      <c r="L38" s="13">
        <v>379951</v>
      </c>
      <c r="M38" s="17">
        <v>7.1599999999999997E-2</v>
      </c>
    </row>
    <row r="39" spans="1:36" x14ac:dyDescent="0.25">
      <c r="A39" s="33" t="s">
        <v>15</v>
      </c>
      <c r="B39" s="13">
        <v>9639</v>
      </c>
      <c r="C39" s="17">
        <v>6.0999999999999999E-2</v>
      </c>
      <c r="D39" s="13">
        <v>13814</v>
      </c>
      <c r="E39" s="17">
        <v>9.0200000000000002E-2</v>
      </c>
      <c r="F39" s="13">
        <v>12359</v>
      </c>
      <c r="G39" s="17">
        <v>7.7399999999999997E-2</v>
      </c>
      <c r="H39" s="13">
        <v>11694</v>
      </c>
      <c r="I39" s="17">
        <v>7.1300000000000002E-2</v>
      </c>
      <c r="J39" s="13">
        <v>11888</v>
      </c>
      <c r="K39" s="17">
        <v>7.51E-2</v>
      </c>
      <c r="L39" s="13">
        <v>178707</v>
      </c>
      <c r="M39" s="17">
        <v>3.3700000000000001E-2</v>
      </c>
    </row>
    <row r="40" spans="1:36" x14ac:dyDescent="0.25">
      <c r="A40" s="34" t="s">
        <v>157</v>
      </c>
      <c r="B40" s="13">
        <v>8577</v>
      </c>
      <c r="C40" s="17">
        <v>5.4300000000000001E-2</v>
      </c>
      <c r="D40" s="13">
        <v>7529</v>
      </c>
      <c r="E40" s="17">
        <v>4.9200000000000001E-2</v>
      </c>
      <c r="F40" s="13">
        <v>21235</v>
      </c>
      <c r="G40" s="17">
        <v>0.13289999999999999</v>
      </c>
      <c r="H40" s="13">
        <v>11014</v>
      </c>
      <c r="I40" s="17">
        <v>6.7100000000000007E-2</v>
      </c>
      <c r="J40" s="13">
        <v>15486</v>
      </c>
      <c r="K40" s="17">
        <v>9.7799999999999998E-2</v>
      </c>
      <c r="L40" s="13">
        <v>781370</v>
      </c>
      <c r="M40" s="17">
        <v>0.14729999999999999</v>
      </c>
    </row>
    <row r="41" spans="1:36" x14ac:dyDescent="0.25">
      <c r="A41" s="94" t="s">
        <v>26</v>
      </c>
      <c r="B41" s="95"/>
      <c r="C41" s="95"/>
      <c r="D41" s="95"/>
      <c r="E41" s="95"/>
      <c r="F41" s="95"/>
      <c r="G41" s="95"/>
      <c r="H41" s="95"/>
      <c r="I41" s="95"/>
      <c r="J41" s="95"/>
      <c r="K41" s="96"/>
      <c r="L41" s="97"/>
      <c r="M41" s="97"/>
    </row>
    <row r="42" spans="1:36" x14ac:dyDescent="0.25">
      <c r="A42" s="33" t="s">
        <v>19</v>
      </c>
      <c r="B42" s="13">
        <v>106594</v>
      </c>
      <c r="C42" s="17">
        <v>0.67210000000000003</v>
      </c>
      <c r="D42" s="13">
        <v>115421</v>
      </c>
      <c r="E42" s="17">
        <v>0.75429999999999997</v>
      </c>
      <c r="F42" s="13">
        <v>118481</v>
      </c>
      <c r="G42" s="17">
        <v>0.73609999999999998</v>
      </c>
      <c r="H42" s="13">
        <v>112382</v>
      </c>
      <c r="I42" s="17">
        <v>0.68189999999999995</v>
      </c>
      <c r="J42" s="13">
        <v>109173</v>
      </c>
      <c r="K42" s="17">
        <v>0.71519999999999995</v>
      </c>
      <c r="L42" s="13">
        <v>4171963</v>
      </c>
      <c r="M42" s="17">
        <v>0.78169999999999995</v>
      </c>
    </row>
    <row r="43" spans="1:36" x14ac:dyDescent="0.25">
      <c r="A43" s="33" t="s">
        <v>17</v>
      </c>
      <c r="B43" s="13">
        <v>30780</v>
      </c>
      <c r="C43" s="17">
        <v>0.19409999999999999</v>
      </c>
      <c r="D43" s="13">
        <v>13220</v>
      </c>
      <c r="E43" s="17">
        <v>8.6400000000000005E-2</v>
      </c>
      <c r="F43" s="13">
        <v>19428</v>
      </c>
      <c r="G43" s="17">
        <v>0.1207</v>
      </c>
      <c r="H43" s="13">
        <v>32315</v>
      </c>
      <c r="I43" s="17">
        <v>0.1961</v>
      </c>
      <c r="J43" s="13">
        <v>26056</v>
      </c>
      <c r="K43" s="17">
        <v>0.17069999999999999</v>
      </c>
      <c r="L43" s="13">
        <v>707190</v>
      </c>
      <c r="M43" s="17">
        <v>0.13250000000000001</v>
      </c>
    </row>
    <row r="44" spans="1:36" x14ac:dyDescent="0.25">
      <c r="A44" s="33" t="s">
        <v>18</v>
      </c>
      <c r="B44" s="13">
        <v>21219</v>
      </c>
      <c r="C44" s="17">
        <v>0.1338</v>
      </c>
      <c r="D44" s="13">
        <v>24387</v>
      </c>
      <c r="E44" s="17">
        <v>0.15939999999999999</v>
      </c>
      <c r="F44" s="13">
        <v>23040</v>
      </c>
      <c r="G44" s="17">
        <v>0.14319999999999999</v>
      </c>
      <c r="H44" s="13">
        <v>20116</v>
      </c>
      <c r="I44" s="17">
        <v>0.1221</v>
      </c>
      <c r="J44" s="13">
        <v>17418</v>
      </c>
      <c r="K44" s="17">
        <v>0.11409999999999999</v>
      </c>
      <c r="L44" s="13">
        <v>457771</v>
      </c>
      <c r="M44" s="17">
        <v>8.5800000000000001E-2</v>
      </c>
    </row>
    <row r="45" spans="1:36" x14ac:dyDescent="0.25">
      <c r="A45" s="3" t="s">
        <v>24</v>
      </c>
      <c r="B45" s="13">
        <v>22037</v>
      </c>
      <c r="C45" s="17">
        <v>0.43070000000000003</v>
      </c>
      <c r="D45" s="13">
        <v>17124</v>
      </c>
      <c r="E45" s="17">
        <v>0.46150000000000002</v>
      </c>
      <c r="F45" s="12" t="s">
        <v>72</v>
      </c>
      <c r="G45" s="12" t="s">
        <v>72</v>
      </c>
      <c r="H45" s="13">
        <v>31620</v>
      </c>
      <c r="I45" s="17">
        <v>0.61950000000000005</v>
      </c>
      <c r="J45" s="13">
        <v>24022</v>
      </c>
      <c r="K45" s="17">
        <v>0.58130000000000004</v>
      </c>
      <c r="L45" s="13">
        <v>723516</v>
      </c>
      <c r="M45" s="17">
        <v>0.63649999999999995</v>
      </c>
    </row>
    <row r="46" spans="1:36" x14ac:dyDescent="0.25">
      <c r="A46" s="3" t="s">
        <v>20</v>
      </c>
      <c r="B46" s="13">
        <v>29129</v>
      </c>
      <c r="C46" s="17">
        <v>0.56930000000000003</v>
      </c>
      <c r="D46" s="13">
        <v>19985</v>
      </c>
      <c r="E46" s="17">
        <v>0.53849999999999998</v>
      </c>
      <c r="F46" s="12" t="s">
        <v>72</v>
      </c>
      <c r="G46" s="12" t="s">
        <v>72</v>
      </c>
      <c r="H46" s="13">
        <v>19423</v>
      </c>
      <c r="I46" s="17">
        <v>0.3805</v>
      </c>
      <c r="J46" s="13">
        <v>17305</v>
      </c>
      <c r="K46" s="17">
        <v>0.41870000000000002</v>
      </c>
      <c r="L46" s="13">
        <v>413127</v>
      </c>
      <c r="M46" s="17">
        <v>0.36349999999999999</v>
      </c>
    </row>
    <row r="47" spans="1:36" x14ac:dyDescent="0.25">
      <c r="A47" s="92" t="s">
        <v>60</v>
      </c>
      <c r="B47" s="93"/>
      <c r="C47" s="93"/>
      <c r="D47" s="93"/>
      <c r="E47" s="93"/>
      <c r="F47" s="93"/>
      <c r="G47" s="93"/>
      <c r="H47" s="93"/>
      <c r="I47" s="93"/>
      <c r="J47" s="93"/>
      <c r="K47" s="93"/>
      <c r="L47" s="76"/>
      <c r="M47" s="76"/>
    </row>
    <row r="48" spans="1:36" x14ac:dyDescent="0.25">
      <c r="A48" s="94" t="s">
        <v>34</v>
      </c>
      <c r="B48" s="95"/>
      <c r="C48" s="95"/>
      <c r="D48" s="95"/>
      <c r="E48" s="95"/>
      <c r="F48" s="95"/>
      <c r="G48" s="95"/>
      <c r="H48" s="95"/>
      <c r="I48" s="95"/>
      <c r="J48" s="95"/>
      <c r="K48" s="96"/>
      <c r="L48" s="97"/>
      <c r="M48" s="97"/>
    </row>
    <row r="49" spans="1:36" x14ac:dyDescent="0.25">
      <c r="A49" s="33" t="s">
        <v>67</v>
      </c>
      <c r="B49" s="13">
        <v>28209</v>
      </c>
      <c r="C49" s="17">
        <v>0.17760000000000001</v>
      </c>
      <c r="D49" s="13">
        <v>39469</v>
      </c>
      <c r="E49" s="17">
        <v>0.25769999999999998</v>
      </c>
      <c r="F49" s="13">
        <v>26674</v>
      </c>
      <c r="G49" s="17">
        <v>0.1673</v>
      </c>
      <c r="H49" s="13">
        <v>33536</v>
      </c>
      <c r="I49" s="17">
        <v>0.2046</v>
      </c>
      <c r="J49" s="13">
        <v>26542</v>
      </c>
      <c r="K49" s="17">
        <v>0.16789999999999999</v>
      </c>
      <c r="L49" s="13">
        <v>837470</v>
      </c>
      <c r="M49" s="17">
        <v>0.15679999999999999</v>
      </c>
    </row>
    <row r="50" spans="1:36" x14ac:dyDescent="0.25">
      <c r="A50" s="27" t="s">
        <v>158</v>
      </c>
      <c r="B50" s="29" t="s">
        <v>72</v>
      </c>
      <c r="C50" s="29" t="s">
        <v>72</v>
      </c>
      <c r="D50" s="29" t="s">
        <v>72</v>
      </c>
      <c r="E50" s="29" t="s">
        <v>72</v>
      </c>
      <c r="F50" s="29" t="s">
        <v>72</v>
      </c>
      <c r="G50" s="29" t="s">
        <v>72</v>
      </c>
      <c r="H50" s="29" t="s">
        <v>72</v>
      </c>
      <c r="I50" s="29" t="s">
        <v>72</v>
      </c>
      <c r="J50" s="13">
        <v>17569</v>
      </c>
      <c r="K50" s="17">
        <v>0.69520000000000004</v>
      </c>
      <c r="L50" s="13">
        <v>594433</v>
      </c>
      <c r="M50" s="17">
        <v>0.72519999999999996</v>
      </c>
      <c r="N50" s="11"/>
      <c r="O50" s="11"/>
      <c r="P50" s="11"/>
      <c r="Q50" s="11"/>
      <c r="R50" s="11"/>
      <c r="S50" s="11"/>
      <c r="T50" s="11"/>
      <c r="U50" s="11"/>
      <c r="V50" s="11"/>
      <c r="W50" s="11"/>
      <c r="X50" s="11"/>
      <c r="Y50" s="11"/>
      <c r="Z50" s="11"/>
      <c r="AA50" s="11"/>
      <c r="AB50" s="11"/>
      <c r="AC50" s="11"/>
      <c r="AD50" s="11"/>
      <c r="AE50" s="11"/>
      <c r="AF50" s="11"/>
      <c r="AG50" s="11"/>
      <c r="AH50" s="11"/>
      <c r="AI50" s="11"/>
      <c r="AJ50" s="11"/>
    </row>
    <row r="51" spans="1:36" x14ac:dyDescent="0.25">
      <c r="A51" s="27" t="s">
        <v>159</v>
      </c>
      <c r="B51" s="29" t="s">
        <v>72</v>
      </c>
      <c r="C51" s="29" t="s">
        <v>72</v>
      </c>
      <c r="D51" s="29" t="s">
        <v>72</v>
      </c>
      <c r="E51" s="29" t="s">
        <v>72</v>
      </c>
      <c r="F51" s="29" t="s">
        <v>72</v>
      </c>
      <c r="G51" s="29" t="s">
        <v>72</v>
      </c>
      <c r="H51" s="29" t="s">
        <v>72</v>
      </c>
      <c r="I51" s="29" t="s">
        <v>72</v>
      </c>
      <c r="J51" s="13">
        <v>10182</v>
      </c>
      <c r="K51" s="17">
        <v>0.40289999999999998</v>
      </c>
      <c r="L51" s="13">
        <v>354986</v>
      </c>
      <c r="M51" s="17">
        <v>0.43309999999999998</v>
      </c>
      <c r="N51" s="11"/>
      <c r="O51" s="11"/>
      <c r="P51" s="11"/>
      <c r="Q51" s="11"/>
      <c r="R51" s="11"/>
      <c r="S51" s="11"/>
      <c r="T51" s="11"/>
      <c r="U51" s="11"/>
      <c r="V51" s="11"/>
      <c r="W51" s="11"/>
      <c r="X51" s="11"/>
      <c r="Y51" s="11"/>
      <c r="Z51" s="11"/>
      <c r="AA51" s="11"/>
      <c r="AB51" s="11"/>
      <c r="AC51" s="11"/>
      <c r="AD51" s="11"/>
      <c r="AE51" s="11"/>
      <c r="AF51" s="11"/>
      <c r="AG51" s="11"/>
      <c r="AH51" s="11"/>
      <c r="AI51" s="11"/>
      <c r="AJ51" s="11"/>
    </row>
    <row r="52" spans="1:36" x14ac:dyDescent="0.25">
      <c r="A52" s="33" t="s">
        <v>36</v>
      </c>
      <c r="B52" s="13">
        <v>9146</v>
      </c>
      <c r="C52" s="17">
        <v>6.6600000000000006E-2</v>
      </c>
      <c r="D52" s="13">
        <v>21736</v>
      </c>
      <c r="E52" s="17">
        <v>0.1578</v>
      </c>
      <c r="F52" s="13">
        <v>15023</v>
      </c>
      <c r="G52" s="17">
        <v>0.1048</v>
      </c>
      <c r="H52" s="13">
        <v>17672</v>
      </c>
      <c r="I52" s="17">
        <v>0.1148</v>
      </c>
      <c r="J52" s="13">
        <v>16471</v>
      </c>
      <c r="K52" s="17">
        <v>0.1085</v>
      </c>
      <c r="L52" s="13">
        <v>570212</v>
      </c>
      <c r="M52" s="17">
        <v>0.1138</v>
      </c>
    </row>
    <row r="53" spans="1:36" x14ac:dyDescent="0.25">
      <c r="A53" s="27" t="s">
        <v>158</v>
      </c>
      <c r="B53" s="29" t="s">
        <v>72</v>
      </c>
      <c r="C53" s="29" t="s">
        <v>72</v>
      </c>
      <c r="D53" s="29" t="s">
        <v>72</v>
      </c>
      <c r="E53" s="29" t="s">
        <v>72</v>
      </c>
      <c r="F53" s="29" t="s">
        <v>72</v>
      </c>
      <c r="G53" s="29" t="s">
        <v>72</v>
      </c>
      <c r="H53" s="29" t="s">
        <v>72</v>
      </c>
      <c r="I53" s="29" t="s">
        <v>72</v>
      </c>
      <c r="J53" s="12" t="s">
        <v>72</v>
      </c>
      <c r="K53" s="12" t="s">
        <v>72</v>
      </c>
      <c r="L53" s="13">
        <v>358711</v>
      </c>
      <c r="M53" s="17">
        <v>0.64500000000000002</v>
      </c>
    </row>
    <row r="54" spans="1:36" x14ac:dyDescent="0.25">
      <c r="A54" s="27" t="s">
        <v>159</v>
      </c>
      <c r="B54" s="29" t="s">
        <v>72</v>
      </c>
      <c r="C54" s="29" t="s">
        <v>72</v>
      </c>
      <c r="D54" s="29" t="s">
        <v>72</v>
      </c>
      <c r="E54" s="29" t="s">
        <v>72</v>
      </c>
      <c r="F54" s="29" t="s">
        <v>72</v>
      </c>
      <c r="G54" s="29" t="s">
        <v>72</v>
      </c>
      <c r="H54" s="29" t="s">
        <v>72</v>
      </c>
      <c r="I54" s="29" t="s">
        <v>72</v>
      </c>
      <c r="J54" s="13">
        <v>8448</v>
      </c>
      <c r="K54" s="17">
        <v>0.53759999999999997</v>
      </c>
      <c r="L54" s="13">
        <v>276368</v>
      </c>
      <c r="M54" s="17">
        <v>0.49690000000000001</v>
      </c>
    </row>
    <row r="55" spans="1:36" x14ac:dyDescent="0.25">
      <c r="A55" s="33" t="s">
        <v>35</v>
      </c>
      <c r="B55" s="13">
        <v>15800</v>
      </c>
      <c r="C55" s="17">
        <v>9.9400000000000002E-2</v>
      </c>
      <c r="D55" s="13">
        <v>29691</v>
      </c>
      <c r="E55" s="17">
        <v>0.1948</v>
      </c>
      <c r="F55" s="13">
        <v>20393</v>
      </c>
      <c r="G55" s="17">
        <v>0.12690000000000001</v>
      </c>
      <c r="H55" s="13">
        <v>23767</v>
      </c>
      <c r="I55" s="17">
        <v>0.1457</v>
      </c>
      <c r="J55" s="13">
        <v>22736</v>
      </c>
      <c r="K55" s="17">
        <v>0.1444</v>
      </c>
      <c r="L55" s="13">
        <v>605943</v>
      </c>
      <c r="M55" s="17">
        <v>0.1134</v>
      </c>
    </row>
    <row r="56" spans="1:36" x14ac:dyDescent="0.25">
      <c r="A56" s="27" t="s">
        <v>158</v>
      </c>
      <c r="B56" s="29" t="s">
        <v>72</v>
      </c>
      <c r="C56" s="29" t="s">
        <v>72</v>
      </c>
      <c r="D56" s="29" t="s">
        <v>72</v>
      </c>
      <c r="E56" s="29" t="s">
        <v>72</v>
      </c>
      <c r="F56" s="29" t="s">
        <v>72</v>
      </c>
      <c r="G56" s="29" t="s">
        <v>72</v>
      </c>
      <c r="H56" s="29" t="s">
        <v>72</v>
      </c>
      <c r="I56" s="29" t="s">
        <v>72</v>
      </c>
      <c r="J56" s="12" t="s">
        <v>72</v>
      </c>
      <c r="K56" s="12" t="s">
        <v>72</v>
      </c>
      <c r="L56" s="13">
        <v>459217</v>
      </c>
      <c r="M56" s="17">
        <v>0.76729999999999998</v>
      </c>
    </row>
    <row r="57" spans="1:36" x14ac:dyDescent="0.25">
      <c r="A57" s="27" t="s">
        <v>159</v>
      </c>
      <c r="B57" s="29" t="s">
        <v>72</v>
      </c>
      <c r="C57" s="29" t="s">
        <v>72</v>
      </c>
      <c r="D57" s="29" t="s">
        <v>72</v>
      </c>
      <c r="E57" s="29" t="s">
        <v>72</v>
      </c>
      <c r="F57" s="29" t="s">
        <v>72</v>
      </c>
      <c r="G57" s="29" t="s">
        <v>72</v>
      </c>
      <c r="H57" s="29" t="s">
        <v>72</v>
      </c>
      <c r="I57" s="29" t="s">
        <v>72</v>
      </c>
      <c r="J57" s="29">
        <v>6537</v>
      </c>
      <c r="K57" s="41">
        <v>0.30399999999999999</v>
      </c>
      <c r="L57" s="13">
        <v>223579</v>
      </c>
      <c r="M57" s="17">
        <v>0.37359999999999999</v>
      </c>
    </row>
    <row r="58" spans="1:36" x14ac:dyDescent="0.25">
      <c r="A58" s="33" t="s">
        <v>62</v>
      </c>
      <c r="B58" s="13" t="s">
        <v>72</v>
      </c>
      <c r="C58" s="13" t="s">
        <v>72</v>
      </c>
      <c r="D58" s="13" t="s">
        <v>72</v>
      </c>
      <c r="E58" s="13" t="s">
        <v>72</v>
      </c>
      <c r="F58" s="13">
        <v>5346</v>
      </c>
      <c r="G58" s="17">
        <v>3.3300000000000003E-2</v>
      </c>
      <c r="H58" s="13">
        <v>9891</v>
      </c>
      <c r="I58" s="17">
        <v>6.0299999999999999E-2</v>
      </c>
      <c r="J58" s="13">
        <v>9224</v>
      </c>
      <c r="K58" s="17">
        <v>5.79E-2</v>
      </c>
      <c r="L58" s="13">
        <v>296844</v>
      </c>
      <c r="M58" s="17">
        <v>5.5199999999999999E-2</v>
      </c>
    </row>
    <row r="59" spans="1:36" x14ac:dyDescent="0.25">
      <c r="A59" s="27" t="s">
        <v>158</v>
      </c>
      <c r="B59" s="29" t="s">
        <v>72</v>
      </c>
      <c r="C59" s="29" t="s">
        <v>72</v>
      </c>
      <c r="D59" s="29" t="s">
        <v>72</v>
      </c>
      <c r="E59" s="29" t="s">
        <v>72</v>
      </c>
      <c r="F59" s="29" t="s">
        <v>72</v>
      </c>
      <c r="G59" s="29" t="s">
        <v>72</v>
      </c>
      <c r="H59" s="29" t="s">
        <v>72</v>
      </c>
      <c r="I59" s="29" t="s">
        <v>72</v>
      </c>
      <c r="J59" s="12" t="s">
        <v>72</v>
      </c>
      <c r="K59" s="12" t="s">
        <v>72</v>
      </c>
      <c r="L59" s="13">
        <v>185591</v>
      </c>
      <c r="M59" s="17">
        <v>0.64159999999999995</v>
      </c>
      <c r="N59" s="11"/>
      <c r="O59" s="11"/>
      <c r="P59" s="11"/>
      <c r="Q59" s="11"/>
      <c r="R59" s="11"/>
      <c r="S59" s="11"/>
      <c r="T59" s="11"/>
      <c r="U59" s="11"/>
      <c r="V59" s="11"/>
      <c r="W59" s="11"/>
      <c r="X59" s="11"/>
      <c r="Y59" s="11"/>
      <c r="Z59" s="11"/>
      <c r="AA59" s="11"/>
      <c r="AB59" s="11"/>
      <c r="AC59" s="11"/>
      <c r="AD59" s="11"/>
      <c r="AE59" s="11"/>
      <c r="AF59" s="11"/>
      <c r="AG59" s="11"/>
      <c r="AH59" s="11"/>
      <c r="AI59" s="11"/>
      <c r="AJ59" s="11"/>
    </row>
    <row r="60" spans="1:36" x14ac:dyDescent="0.25">
      <c r="A60" s="27" t="s">
        <v>159</v>
      </c>
      <c r="B60" s="29" t="s">
        <v>72</v>
      </c>
      <c r="C60" s="29" t="s">
        <v>72</v>
      </c>
      <c r="D60" s="29" t="s">
        <v>72</v>
      </c>
      <c r="E60" s="29" t="s">
        <v>72</v>
      </c>
      <c r="F60" s="29" t="s">
        <v>72</v>
      </c>
      <c r="G60" s="29" t="s">
        <v>72</v>
      </c>
      <c r="H60" s="29" t="s">
        <v>72</v>
      </c>
      <c r="I60" s="29" t="s">
        <v>72</v>
      </c>
      <c r="J60" s="12" t="s">
        <v>72</v>
      </c>
      <c r="K60" s="12" t="s">
        <v>72</v>
      </c>
      <c r="L60" s="13">
        <v>168922</v>
      </c>
      <c r="M60" s="17">
        <v>0.58399999999999996</v>
      </c>
      <c r="N60" s="11"/>
      <c r="O60" s="11"/>
      <c r="P60" s="11"/>
      <c r="Q60" s="11"/>
      <c r="R60" s="11"/>
      <c r="S60" s="11"/>
      <c r="T60" s="11"/>
      <c r="U60" s="11"/>
      <c r="V60" s="11"/>
      <c r="W60" s="11"/>
      <c r="X60" s="11"/>
      <c r="Y60" s="11"/>
      <c r="Z60" s="11"/>
      <c r="AA60" s="11"/>
      <c r="AB60" s="11"/>
      <c r="AC60" s="11"/>
      <c r="AD60" s="11"/>
      <c r="AE60" s="11"/>
      <c r="AF60" s="11"/>
      <c r="AG60" s="11"/>
      <c r="AH60" s="11"/>
      <c r="AI60" s="11"/>
      <c r="AJ60" s="11"/>
    </row>
    <row r="61" spans="1:36" x14ac:dyDescent="0.25">
      <c r="A61" s="63" t="s">
        <v>173</v>
      </c>
      <c r="B61" s="13" t="s">
        <v>72</v>
      </c>
      <c r="C61" s="13" t="s">
        <v>72</v>
      </c>
      <c r="D61" s="13" t="s">
        <v>72</v>
      </c>
      <c r="E61" s="13" t="s">
        <v>72</v>
      </c>
      <c r="F61" s="13">
        <v>5364</v>
      </c>
      <c r="G61" s="17">
        <v>8.3900000000000002E-2</v>
      </c>
      <c r="H61" s="12" t="s">
        <v>72</v>
      </c>
      <c r="I61" s="12" t="s">
        <v>72</v>
      </c>
      <c r="J61" s="13">
        <v>6962</v>
      </c>
      <c r="K61" s="17">
        <v>0.12130000000000001</v>
      </c>
      <c r="L61" s="13">
        <v>345778</v>
      </c>
      <c r="M61" s="17">
        <v>0.1328</v>
      </c>
    </row>
    <row r="62" spans="1:36" x14ac:dyDescent="0.25">
      <c r="A62" s="28" t="s">
        <v>104</v>
      </c>
      <c r="B62" s="29" t="s">
        <v>72</v>
      </c>
      <c r="C62" s="29" t="s">
        <v>72</v>
      </c>
      <c r="D62" s="29" t="s">
        <v>72</v>
      </c>
      <c r="E62" s="29" t="s">
        <v>72</v>
      </c>
      <c r="F62" s="29" t="s">
        <v>72</v>
      </c>
      <c r="G62" s="29" t="s">
        <v>72</v>
      </c>
      <c r="H62" s="29" t="s">
        <v>72</v>
      </c>
      <c r="I62" s="29" t="s">
        <v>72</v>
      </c>
      <c r="J62" s="13">
        <v>9953</v>
      </c>
      <c r="K62" s="17">
        <v>6.2600000000000003E-2</v>
      </c>
      <c r="L62" s="13">
        <v>291358</v>
      </c>
      <c r="M62" s="17">
        <v>5.4300000000000001E-2</v>
      </c>
      <c r="N62" s="11"/>
      <c r="O62" s="11"/>
      <c r="P62" s="11"/>
      <c r="Q62" s="11"/>
      <c r="R62" s="11"/>
      <c r="S62" s="11"/>
      <c r="T62" s="11"/>
      <c r="U62" s="11"/>
      <c r="V62" s="11"/>
      <c r="W62" s="11"/>
      <c r="X62" s="11"/>
      <c r="Y62" s="11"/>
      <c r="Z62" s="11"/>
      <c r="AA62" s="11"/>
      <c r="AB62" s="11"/>
      <c r="AC62" s="11"/>
      <c r="AD62" s="11"/>
      <c r="AE62" s="11"/>
      <c r="AF62" s="11"/>
      <c r="AG62" s="11"/>
      <c r="AH62" s="11"/>
      <c r="AI62" s="11"/>
      <c r="AJ62" s="11"/>
    </row>
    <row r="63" spans="1:36" x14ac:dyDescent="0.25">
      <c r="A63" s="28" t="s">
        <v>105</v>
      </c>
      <c r="B63" s="29" t="s">
        <v>72</v>
      </c>
      <c r="C63" s="29" t="s">
        <v>72</v>
      </c>
      <c r="D63" s="29" t="s">
        <v>72</v>
      </c>
      <c r="E63" s="29" t="s">
        <v>72</v>
      </c>
      <c r="F63" s="29" t="s">
        <v>72</v>
      </c>
      <c r="G63" s="29" t="s">
        <v>72</v>
      </c>
      <c r="H63" s="29" t="s">
        <v>72</v>
      </c>
      <c r="I63" s="29" t="s">
        <v>72</v>
      </c>
      <c r="J63" s="13">
        <v>7373</v>
      </c>
      <c r="K63" s="17">
        <v>4.65E-2</v>
      </c>
      <c r="L63" s="13">
        <v>295586</v>
      </c>
      <c r="M63" s="17">
        <v>5.5199999999999999E-2</v>
      </c>
      <c r="N63" s="11"/>
      <c r="O63" s="11"/>
      <c r="P63" s="11"/>
      <c r="Q63" s="11"/>
      <c r="R63" s="11"/>
      <c r="S63" s="11"/>
      <c r="T63" s="11"/>
      <c r="U63" s="11"/>
      <c r="V63" s="11"/>
      <c r="W63" s="11"/>
      <c r="X63" s="11"/>
      <c r="Y63" s="11"/>
      <c r="Z63" s="11"/>
      <c r="AA63" s="11"/>
      <c r="AB63" s="11"/>
      <c r="AC63" s="11"/>
      <c r="AD63" s="11"/>
      <c r="AE63" s="11"/>
      <c r="AF63" s="11"/>
      <c r="AG63" s="11"/>
      <c r="AH63" s="11"/>
      <c r="AI63" s="11"/>
      <c r="AJ63" s="11"/>
    </row>
    <row r="64" spans="1:36" x14ac:dyDescent="0.25">
      <c r="A64" s="28" t="s">
        <v>106</v>
      </c>
      <c r="B64" s="29" t="s">
        <v>72</v>
      </c>
      <c r="C64" s="29" t="s">
        <v>72</v>
      </c>
      <c r="D64" s="29" t="s">
        <v>72</v>
      </c>
      <c r="E64" s="29" t="s">
        <v>72</v>
      </c>
      <c r="F64" s="29" t="s">
        <v>72</v>
      </c>
      <c r="G64" s="29" t="s">
        <v>72</v>
      </c>
      <c r="H64" s="29" t="s">
        <v>72</v>
      </c>
      <c r="I64" s="29" t="s">
        <v>72</v>
      </c>
      <c r="J64" s="13">
        <v>13775</v>
      </c>
      <c r="K64" s="17">
        <v>8.6499999999999994E-2</v>
      </c>
      <c r="L64" s="13">
        <v>297652</v>
      </c>
      <c r="M64" s="17">
        <v>5.5500000000000001E-2</v>
      </c>
      <c r="N64" s="11"/>
      <c r="O64" s="11"/>
      <c r="P64" s="11"/>
      <c r="Q64" s="11"/>
      <c r="R64" s="11"/>
      <c r="S64" s="11"/>
      <c r="T64" s="11"/>
      <c r="U64" s="11"/>
      <c r="V64" s="11"/>
      <c r="W64" s="11"/>
      <c r="X64" s="11"/>
      <c r="Y64" s="11"/>
      <c r="Z64" s="11"/>
      <c r="AA64" s="11"/>
      <c r="AB64" s="11"/>
      <c r="AC64" s="11"/>
      <c r="AD64" s="11"/>
      <c r="AE64" s="11"/>
      <c r="AF64" s="11"/>
      <c r="AG64" s="11"/>
      <c r="AH64" s="11"/>
      <c r="AI64" s="11"/>
      <c r="AJ64" s="11"/>
    </row>
    <row r="65" spans="1:36" x14ac:dyDescent="0.25">
      <c r="A65" s="28" t="s">
        <v>107</v>
      </c>
      <c r="B65" s="29" t="s">
        <v>72</v>
      </c>
      <c r="C65" s="29" t="s">
        <v>72</v>
      </c>
      <c r="D65" s="29" t="s">
        <v>72</v>
      </c>
      <c r="E65" s="29" t="s">
        <v>72</v>
      </c>
      <c r="F65" s="29" t="s">
        <v>72</v>
      </c>
      <c r="G65" s="29" t="s">
        <v>72</v>
      </c>
      <c r="H65" s="29" t="s">
        <v>72</v>
      </c>
      <c r="I65" s="29" t="s">
        <v>72</v>
      </c>
      <c r="J65" s="13">
        <v>11897</v>
      </c>
      <c r="K65" s="17">
        <v>7.4800000000000005E-2</v>
      </c>
      <c r="L65" s="13">
        <v>386408</v>
      </c>
      <c r="M65" s="17">
        <v>7.2099999999999997E-2</v>
      </c>
      <c r="N65" s="11"/>
      <c r="O65" s="11"/>
      <c r="P65" s="11"/>
      <c r="Q65" s="11"/>
      <c r="R65" s="11"/>
      <c r="S65" s="11"/>
      <c r="T65" s="11"/>
      <c r="U65" s="11"/>
      <c r="V65" s="11"/>
      <c r="W65" s="11"/>
      <c r="X65" s="11"/>
      <c r="Y65" s="11"/>
      <c r="Z65" s="11"/>
      <c r="AA65" s="11"/>
      <c r="AB65" s="11"/>
      <c r="AC65" s="11"/>
      <c r="AD65" s="11"/>
      <c r="AE65" s="11"/>
      <c r="AF65" s="11"/>
      <c r="AG65" s="11"/>
      <c r="AH65" s="11"/>
      <c r="AI65" s="11"/>
      <c r="AJ65" s="11"/>
    </row>
    <row r="66" spans="1:36" x14ac:dyDescent="0.25">
      <c r="A66" s="92" t="s">
        <v>59</v>
      </c>
      <c r="B66" s="93"/>
      <c r="C66" s="93"/>
      <c r="D66" s="93"/>
      <c r="E66" s="93"/>
      <c r="F66" s="93"/>
      <c r="G66" s="93"/>
      <c r="H66" s="93"/>
      <c r="I66" s="93"/>
      <c r="J66" s="93"/>
      <c r="K66" s="93"/>
      <c r="L66" s="76"/>
      <c r="M66" s="76"/>
    </row>
    <row r="67" spans="1:36" x14ac:dyDescent="0.25">
      <c r="A67" s="33" t="s">
        <v>30</v>
      </c>
      <c r="B67" s="13">
        <v>91943</v>
      </c>
      <c r="C67" s="17">
        <v>0.57869999999999999</v>
      </c>
      <c r="D67" s="13">
        <v>85874</v>
      </c>
      <c r="E67" s="17">
        <v>0.56130000000000002</v>
      </c>
      <c r="F67" s="13">
        <v>82565</v>
      </c>
      <c r="G67" s="17">
        <v>0.51600000000000001</v>
      </c>
      <c r="H67" s="13">
        <v>105418</v>
      </c>
      <c r="I67" s="17">
        <v>0.64139999999999997</v>
      </c>
      <c r="J67" s="13">
        <v>87735</v>
      </c>
      <c r="K67" s="17">
        <v>0.55420000000000003</v>
      </c>
      <c r="L67" s="13">
        <v>3549819</v>
      </c>
      <c r="M67" s="17">
        <v>0.66400000000000003</v>
      </c>
    </row>
    <row r="68" spans="1:36" x14ac:dyDescent="0.25">
      <c r="A68" s="33" t="s">
        <v>31</v>
      </c>
      <c r="B68" s="13">
        <v>100018</v>
      </c>
      <c r="C68" s="17">
        <v>0.65390000000000004</v>
      </c>
      <c r="D68" s="13">
        <v>90760</v>
      </c>
      <c r="E68" s="17">
        <v>0.61060000000000003</v>
      </c>
      <c r="F68" s="13">
        <v>89447</v>
      </c>
      <c r="G68" s="17">
        <v>0.56640000000000001</v>
      </c>
      <c r="H68" s="13">
        <v>114817</v>
      </c>
      <c r="I68" s="17">
        <v>0.70369999999999999</v>
      </c>
      <c r="J68" s="13">
        <v>109212</v>
      </c>
      <c r="K68" s="17">
        <v>0.72460000000000002</v>
      </c>
      <c r="L68" s="13">
        <v>3726709</v>
      </c>
      <c r="M68" s="17">
        <v>0.7026</v>
      </c>
    </row>
    <row r="69" spans="1:36" x14ac:dyDescent="0.25">
      <c r="A69" s="33" t="s">
        <v>32</v>
      </c>
      <c r="B69" s="13" t="s">
        <v>72</v>
      </c>
      <c r="C69" s="17" t="s">
        <v>72</v>
      </c>
      <c r="D69" s="13" t="s">
        <v>72</v>
      </c>
      <c r="E69" s="17" t="s">
        <v>72</v>
      </c>
      <c r="F69" s="13">
        <v>126237</v>
      </c>
      <c r="G69" s="17">
        <v>0.78390000000000004</v>
      </c>
      <c r="H69" s="13">
        <v>127854</v>
      </c>
      <c r="I69" s="17">
        <v>0.77990000000000004</v>
      </c>
      <c r="J69" s="13">
        <v>122063</v>
      </c>
      <c r="K69" s="17">
        <v>0.77380000000000004</v>
      </c>
      <c r="L69" s="13">
        <v>4484274</v>
      </c>
      <c r="M69" s="17">
        <v>0.83830000000000005</v>
      </c>
    </row>
    <row r="70" spans="1:36" x14ac:dyDescent="0.25">
      <c r="A70" s="33" t="s">
        <v>33</v>
      </c>
      <c r="B70" s="13" t="s">
        <v>72</v>
      </c>
      <c r="C70" s="17" t="s">
        <v>72</v>
      </c>
      <c r="D70" s="13" t="s">
        <v>72</v>
      </c>
      <c r="E70" s="17" t="s">
        <v>72</v>
      </c>
      <c r="F70" s="13">
        <v>34805</v>
      </c>
      <c r="G70" s="17">
        <v>0.21609999999999999</v>
      </c>
      <c r="H70" s="13">
        <v>36082</v>
      </c>
      <c r="I70" s="17">
        <v>0.22009999999999999</v>
      </c>
      <c r="J70" s="13">
        <v>35692</v>
      </c>
      <c r="K70" s="17">
        <v>0.22620000000000001</v>
      </c>
      <c r="L70" s="13">
        <v>864655</v>
      </c>
      <c r="M70" s="17">
        <v>0.16170000000000001</v>
      </c>
    </row>
    <row r="71" spans="1:36" x14ac:dyDescent="0.25">
      <c r="A71" s="92" t="s">
        <v>78</v>
      </c>
      <c r="B71" s="93"/>
      <c r="C71" s="93"/>
      <c r="D71" s="93"/>
      <c r="E71" s="93"/>
      <c r="F71" s="93"/>
      <c r="G71" s="93"/>
      <c r="H71" s="93"/>
      <c r="I71" s="93"/>
      <c r="J71" s="93"/>
      <c r="K71" s="93"/>
      <c r="L71" s="76"/>
      <c r="M71" s="76"/>
    </row>
    <row r="72" spans="1:36" x14ac:dyDescent="0.25">
      <c r="A72" s="30" t="s">
        <v>161</v>
      </c>
      <c r="B72" s="13" t="s">
        <v>72</v>
      </c>
      <c r="C72" s="13" t="str">
        <f>Colorado!$C$85</f>
        <v>NA</v>
      </c>
      <c r="D72" s="13" t="str">
        <f>Colorado!$D$85</f>
        <v>NA</v>
      </c>
      <c r="E72" s="13" t="str">
        <f>Colorado!$E$85</f>
        <v>NA</v>
      </c>
      <c r="F72" s="13">
        <v>115463</v>
      </c>
      <c r="G72" s="17">
        <v>0.78600000000000003</v>
      </c>
      <c r="H72" s="13">
        <v>125258</v>
      </c>
      <c r="I72" s="17">
        <v>0.84560000000000002</v>
      </c>
      <c r="J72" s="13">
        <v>123977</v>
      </c>
      <c r="K72" s="17">
        <v>0.84019999999999995</v>
      </c>
      <c r="L72" s="13">
        <v>4358606</v>
      </c>
      <c r="M72" s="17">
        <v>0.88219999999999998</v>
      </c>
    </row>
    <row r="73" spans="1:36" x14ac:dyDescent="0.25">
      <c r="A73" s="30" t="s">
        <v>162</v>
      </c>
      <c r="B73" s="13" t="str">
        <f>Colorado!$B$86</f>
        <v>NA</v>
      </c>
      <c r="C73" s="13" t="str">
        <f>Colorado!$C$86</f>
        <v>NA</v>
      </c>
      <c r="D73" s="13" t="str">
        <f>Colorado!$D$86</f>
        <v>NA</v>
      </c>
      <c r="E73" s="13" t="str">
        <f>Colorado!$E$86</f>
        <v>NA</v>
      </c>
      <c r="F73" s="13">
        <v>31430</v>
      </c>
      <c r="G73" s="17">
        <v>0.214</v>
      </c>
      <c r="H73" s="13">
        <v>22869</v>
      </c>
      <c r="I73" s="17">
        <v>0.15440000000000001</v>
      </c>
      <c r="J73" s="13">
        <v>23585</v>
      </c>
      <c r="K73" s="17">
        <v>0.1598</v>
      </c>
      <c r="L73" s="13">
        <v>581751</v>
      </c>
      <c r="M73" s="17">
        <v>0.1178</v>
      </c>
    </row>
    <row r="74" spans="1:36" x14ac:dyDescent="0.25">
      <c r="A74" s="64" t="s">
        <v>163</v>
      </c>
      <c r="B74" s="13" t="str">
        <f>Colorado!$B$87</f>
        <v>NA</v>
      </c>
      <c r="C74" s="13" t="str">
        <f>Colorado!$C$87</f>
        <v>NA</v>
      </c>
      <c r="D74" s="13" t="str">
        <f>Colorado!$D$87</f>
        <v>NA</v>
      </c>
      <c r="E74" s="13" t="str">
        <f>Colorado!$E$87</f>
        <v>NA</v>
      </c>
      <c r="F74" s="13">
        <v>10468</v>
      </c>
      <c r="G74" s="17">
        <v>7.0000000000000007E-2</v>
      </c>
      <c r="H74" s="13">
        <v>11904</v>
      </c>
      <c r="I74" s="17">
        <v>7.8100000000000003E-2</v>
      </c>
      <c r="J74" s="13">
        <v>10884</v>
      </c>
      <c r="K74" s="17">
        <v>7.2599999999999998E-2</v>
      </c>
      <c r="L74" s="13">
        <v>381689</v>
      </c>
      <c r="M74" s="17">
        <v>7.5999999999999998E-2</v>
      </c>
    </row>
    <row r="75" spans="1:36" x14ac:dyDescent="0.25">
      <c r="A75" s="32" t="s">
        <v>108</v>
      </c>
      <c r="B75" s="13" t="s">
        <v>72</v>
      </c>
      <c r="C75" s="13" t="s">
        <v>72</v>
      </c>
      <c r="D75" s="13" t="s">
        <v>72</v>
      </c>
      <c r="E75" s="13" t="s">
        <v>72</v>
      </c>
      <c r="F75" s="13" t="s">
        <v>72</v>
      </c>
      <c r="G75" s="13" t="s">
        <v>72</v>
      </c>
      <c r="H75" s="13" t="s">
        <v>72</v>
      </c>
      <c r="I75" s="13" t="s">
        <v>72</v>
      </c>
      <c r="J75" s="13">
        <v>23104</v>
      </c>
      <c r="K75" s="17">
        <v>0.15709999999999999</v>
      </c>
      <c r="L75" s="13">
        <v>800880</v>
      </c>
      <c r="M75" s="17">
        <v>0.1603</v>
      </c>
      <c r="N75" s="11"/>
      <c r="O75" s="11"/>
      <c r="P75" s="11"/>
      <c r="Q75" s="11"/>
      <c r="R75" s="11"/>
      <c r="S75" s="11"/>
      <c r="T75" s="11"/>
      <c r="U75" s="11"/>
      <c r="V75" s="11"/>
      <c r="W75" s="11"/>
      <c r="X75" s="11"/>
      <c r="Y75" s="11"/>
      <c r="Z75" s="11"/>
      <c r="AA75" s="11"/>
      <c r="AB75" s="11"/>
      <c r="AC75" s="11"/>
      <c r="AD75" s="11"/>
      <c r="AE75" s="11"/>
      <c r="AF75" s="11"/>
      <c r="AG75" s="11"/>
      <c r="AH75" s="11"/>
      <c r="AI75" s="11"/>
      <c r="AJ75" s="11"/>
    </row>
    <row r="76" spans="1:36" x14ac:dyDescent="0.25">
      <c r="A76" s="32" t="s">
        <v>109</v>
      </c>
      <c r="B76" s="13" t="s">
        <v>72</v>
      </c>
      <c r="C76" s="13" t="s">
        <v>72</v>
      </c>
      <c r="D76" s="13" t="s">
        <v>72</v>
      </c>
      <c r="E76" s="13" t="s">
        <v>72</v>
      </c>
      <c r="F76" s="13" t="s">
        <v>72</v>
      </c>
      <c r="G76" s="13" t="s">
        <v>72</v>
      </c>
      <c r="H76" s="13" t="s">
        <v>72</v>
      </c>
      <c r="I76" s="13" t="s">
        <v>72</v>
      </c>
      <c r="J76" s="13">
        <v>19090</v>
      </c>
      <c r="K76" s="17">
        <v>0.12790000000000001</v>
      </c>
      <c r="L76" s="13">
        <v>734096</v>
      </c>
      <c r="M76" s="17">
        <v>0.1462</v>
      </c>
      <c r="N76" s="11"/>
      <c r="O76" s="11"/>
      <c r="P76" s="11"/>
      <c r="Q76" s="11"/>
      <c r="R76" s="11"/>
      <c r="S76" s="11"/>
      <c r="T76" s="11"/>
      <c r="U76" s="11"/>
      <c r="V76" s="11"/>
      <c r="W76" s="11"/>
      <c r="X76" s="11"/>
      <c r="Y76" s="11"/>
      <c r="Z76" s="11"/>
      <c r="AA76" s="11"/>
      <c r="AB76" s="11"/>
      <c r="AC76" s="11"/>
      <c r="AD76" s="11"/>
      <c r="AE76" s="11"/>
      <c r="AF76" s="11"/>
      <c r="AG76" s="11"/>
      <c r="AH76" s="11"/>
      <c r="AI76" s="11"/>
      <c r="AJ76" s="11"/>
    </row>
    <row r="77" spans="1:36" x14ac:dyDescent="0.25">
      <c r="A77" s="92" t="s">
        <v>57</v>
      </c>
      <c r="B77" s="93"/>
      <c r="C77" s="93"/>
      <c r="D77" s="93"/>
      <c r="E77" s="93"/>
      <c r="F77" s="93"/>
      <c r="G77" s="93"/>
      <c r="H77" s="93"/>
      <c r="I77" s="93"/>
      <c r="J77" s="93"/>
      <c r="K77" s="93"/>
      <c r="L77" s="76"/>
      <c r="M77" s="76"/>
    </row>
    <row r="78" spans="1:36" x14ac:dyDescent="0.25">
      <c r="A78" s="4" t="s">
        <v>52</v>
      </c>
      <c r="B78" s="13">
        <v>130095</v>
      </c>
      <c r="C78" s="17">
        <v>0.82079999999999997</v>
      </c>
      <c r="D78" s="13">
        <v>117152</v>
      </c>
      <c r="E78" s="17">
        <v>0.76459999999999995</v>
      </c>
      <c r="F78" s="13">
        <v>125851</v>
      </c>
      <c r="G78" s="17">
        <v>0.78620000000000001</v>
      </c>
      <c r="H78" s="13">
        <v>127179</v>
      </c>
      <c r="I78" s="17">
        <v>0.77170000000000005</v>
      </c>
      <c r="J78" s="13">
        <v>119699</v>
      </c>
      <c r="K78" s="17">
        <v>0.74680000000000002</v>
      </c>
      <c r="L78" s="13">
        <v>4648603</v>
      </c>
      <c r="M78" s="17">
        <v>0.86619999999999997</v>
      </c>
    </row>
    <row r="79" spans="1:36" x14ac:dyDescent="0.25">
      <c r="A79" s="4" t="s">
        <v>53</v>
      </c>
      <c r="B79" s="13">
        <v>28404</v>
      </c>
      <c r="C79" s="17">
        <v>0.1792</v>
      </c>
      <c r="D79" s="13">
        <v>36059</v>
      </c>
      <c r="E79" s="17">
        <v>0.2354</v>
      </c>
      <c r="F79" s="13">
        <v>34219</v>
      </c>
      <c r="G79" s="17">
        <v>0.21379999999999999</v>
      </c>
      <c r="H79" s="13">
        <v>37635</v>
      </c>
      <c r="I79" s="17">
        <v>0.2283</v>
      </c>
      <c r="J79" s="13">
        <v>40592</v>
      </c>
      <c r="K79" s="17">
        <v>0.25319999999999998</v>
      </c>
      <c r="L79" s="13">
        <v>717838</v>
      </c>
      <c r="M79" s="17">
        <v>0.1338</v>
      </c>
    </row>
    <row r="80" spans="1:36" x14ac:dyDescent="0.25">
      <c r="A80" s="30" t="s">
        <v>164</v>
      </c>
      <c r="B80" s="13">
        <v>23179</v>
      </c>
      <c r="C80" s="17">
        <v>0.19489999999999999</v>
      </c>
      <c r="D80" s="13">
        <v>33062</v>
      </c>
      <c r="E80" s="17">
        <v>0.29399999999999998</v>
      </c>
      <c r="F80" s="13">
        <v>33129</v>
      </c>
      <c r="G80" s="17">
        <v>0.27100000000000002</v>
      </c>
      <c r="H80" s="13">
        <v>37775</v>
      </c>
      <c r="I80" s="17">
        <v>0.30259999999999998</v>
      </c>
      <c r="J80" s="36">
        <v>45494</v>
      </c>
      <c r="K80" s="37">
        <v>0.3715</v>
      </c>
      <c r="L80" s="36">
        <v>1005546</v>
      </c>
      <c r="M80" s="37">
        <v>0.2447</v>
      </c>
    </row>
    <row r="81" spans="1:36" x14ac:dyDescent="0.25">
      <c r="A81" s="92" t="s">
        <v>56</v>
      </c>
      <c r="B81" s="93"/>
      <c r="C81" s="93"/>
      <c r="D81" s="93"/>
      <c r="E81" s="93"/>
      <c r="F81" s="93"/>
      <c r="G81" s="93"/>
      <c r="H81" s="93"/>
      <c r="I81" s="93"/>
      <c r="J81" s="93"/>
      <c r="K81" s="93"/>
      <c r="L81" s="76"/>
      <c r="M81" s="76"/>
    </row>
    <row r="82" spans="1:36" x14ac:dyDescent="0.25">
      <c r="A82" s="30" t="s">
        <v>165</v>
      </c>
      <c r="B82" s="12" t="s">
        <v>72</v>
      </c>
      <c r="C82" s="12" t="s">
        <v>72</v>
      </c>
      <c r="D82" s="12" t="s">
        <v>72</v>
      </c>
      <c r="E82" s="12" t="s">
        <v>72</v>
      </c>
      <c r="F82" s="12" t="s">
        <v>72</v>
      </c>
      <c r="G82" s="12" t="s">
        <v>72</v>
      </c>
      <c r="H82" s="12" t="s">
        <v>72</v>
      </c>
      <c r="I82" s="12" t="s">
        <v>72</v>
      </c>
      <c r="J82" s="39">
        <v>5663</v>
      </c>
      <c r="K82" s="40">
        <v>1</v>
      </c>
      <c r="L82" s="39">
        <v>282050</v>
      </c>
      <c r="M82" s="40">
        <v>0.84570000000000001</v>
      </c>
    </row>
    <row r="83" spans="1:36" x14ac:dyDescent="0.25">
      <c r="A83" s="31" t="s">
        <v>166</v>
      </c>
      <c r="B83" s="12" t="s">
        <v>72</v>
      </c>
      <c r="C83" s="12" t="s">
        <v>72</v>
      </c>
      <c r="D83" s="12" t="s">
        <v>72</v>
      </c>
      <c r="E83" s="12" t="s">
        <v>72</v>
      </c>
      <c r="F83" s="12" t="s">
        <v>72</v>
      </c>
      <c r="G83" s="12" t="s">
        <v>72</v>
      </c>
      <c r="H83" s="12" t="s">
        <v>72</v>
      </c>
      <c r="I83" s="12" t="s">
        <v>72</v>
      </c>
      <c r="J83" s="13">
        <v>12449</v>
      </c>
      <c r="K83" s="17">
        <v>0.15659999999999999</v>
      </c>
      <c r="L83" s="13">
        <v>902647</v>
      </c>
      <c r="M83" s="17">
        <v>0.2586</v>
      </c>
      <c r="N83" s="11"/>
      <c r="O83" s="11"/>
      <c r="P83" s="11"/>
      <c r="Q83" s="11"/>
      <c r="R83" s="11"/>
      <c r="S83" s="11"/>
      <c r="T83" s="11"/>
      <c r="U83" s="11"/>
      <c r="V83" s="11"/>
      <c r="W83" s="11"/>
      <c r="X83" s="11"/>
      <c r="Y83" s="11"/>
      <c r="Z83" s="11"/>
      <c r="AA83" s="11"/>
      <c r="AB83" s="11"/>
      <c r="AC83" s="11"/>
      <c r="AD83" s="11"/>
      <c r="AE83" s="11"/>
      <c r="AF83" s="11"/>
      <c r="AG83" s="11"/>
      <c r="AH83" s="11"/>
      <c r="AI83" s="11"/>
      <c r="AJ83" s="11"/>
    </row>
    <row r="84" spans="1:36" x14ac:dyDescent="0.25">
      <c r="A84" s="94" t="s">
        <v>34</v>
      </c>
      <c r="B84" s="95"/>
      <c r="C84" s="95"/>
      <c r="D84" s="95"/>
      <c r="E84" s="95"/>
      <c r="F84" s="95"/>
      <c r="G84" s="95"/>
      <c r="H84" s="95"/>
      <c r="I84" s="95"/>
      <c r="J84" s="95"/>
      <c r="K84" s="96"/>
      <c r="L84" s="97"/>
      <c r="M84" s="97"/>
    </row>
    <row r="85" spans="1:36" x14ac:dyDescent="0.25">
      <c r="A85" s="4" t="s">
        <v>41</v>
      </c>
      <c r="B85" s="13">
        <v>24675</v>
      </c>
      <c r="C85" s="17">
        <v>0.1552</v>
      </c>
      <c r="D85" s="13">
        <v>18322</v>
      </c>
      <c r="E85" s="17">
        <v>0.1198</v>
      </c>
      <c r="F85" s="13">
        <v>26160</v>
      </c>
      <c r="G85" s="17">
        <v>0.16259999999999999</v>
      </c>
      <c r="H85" s="13">
        <v>22047</v>
      </c>
      <c r="I85" s="17">
        <v>0.1338</v>
      </c>
      <c r="J85" s="13">
        <v>21905</v>
      </c>
      <c r="K85" s="17">
        <v>0.13880000000000001</v>
      </c>
      <c r="L85" s="13">
        <v>572036</v>
      </c>
      <c r="M85" s="17">
        <v>0.1066</v>
      </c>
    </row>
    <row r="86" spans="1:36" x14ac:dyDescent="0.25">
      <c r="A86" s="4" t="s">
        <v>42</v>
      </c>
      <c r="B86" s="13">
        <v>21965</v>
      </c>
      <c r="C86" s="17">
        <v>0.13819999999999999</v>
      </c>
      <c r="D86" s="13">
        <v>16024</v>
      </c>
      <c r="E86" s="17">
        <v>0.1045</v>
      </c>
      <c r="F86" s="13">
        <v>24466</v>
      </c>
      <c r="G86" s="17">
        <v>0.153</v>
      </c>
      <c r="H86" s="13">
        <v>19255</v>
      </c>
      <c r="I86" s="17">
        <v>0.1168</v>
      </c>
      <c r="J86" s="13">
        <v>13447</v>
      </c>
      <c r="K86" s="17">
        <v>8.4900000000000003E-2</v>
      </c>
      <c r="L86" s="13">
        <v>543610</v>
      </c>
      <c r="M86" s="17">
        <v>0.1013</v>
      </c>
    </row>
    <row r="87" spans="1:36" x14ac:dyDescent="0.25">
      <c r="A87" s="4" t="s">
        <v>43</v>
      </c>
      <c r="B87" s="13">
        <v>24609</v>
      </c>
      <c r="C87" s="17">
        <v>0.155</v>
      </c>
      <c r="D87" s="13">
        <v>15211</v>
      </c>
      <c r="E87" s="17">
        <v>9.9299999999999999E-2</v>
      </c>
      <c r="F87" s="13">
        <v>23131</v>
      </c>
      <c r="G87" s="17">
        <v>0.14360000000000001</v>
      </c>
      <c r="H87" s="13">
        <v>16275</v>
      </c>
      <c r="I87" s="17">
        <v>9.9599999999999994E-2</v>
      </c>
      <c r="J87" s="13">
        <v>16051</v>
      </c>
      <c r="K87" s="17">
        <v>0.104</v>
      </c>
      <c r="L87" s="13">
        <v>603207</v>
      </c>
      <c r="M87" s="17">
        <v>0.1125</v>
      </c>
    </row>
    <row r="88" spans="1:36" x14ac:dyDescent="0.25">
      <c r="A88" s="4" t="s">
        <v>44</v>
      </c>
      <c r="B88" s="13">
        <v>29127</v>
      </c>
      <c r="C88" s="17">
        <v>0.1835</v>
      </c>
      <c r="D88" s="13">
        <v>36900</v>
      </c>
      <c r="E88" s="17">
        <v>0.24129999999999999</v>
      </c>
      <c r="F88" s="13">
        <v>29786</v>
      </c>
      <c r="G88" s="17">
        <v>0.18579999999999999</v>
      </c>
      <c r="H88" s="13">
        <v>30858</v>
      </c>
      <c r="I88" s="17">
        <v>0.188</v>
      </c>
      <c r="J88" s="13">
        <v>22813</v>
      </c>
      <c r="K88" s="17">
        <v>0.14480000000000001</v>
      </c>
      <c r="L88" s="13">
        <v>841262</v>
      </c>
      <c r="M88" s="17">
        <v>0.1575</v>
      </c>
    </row>
    <row r="89" spans="1:36" x14ac:dyDescent="0.25">
      <c r="A89" s="4" t="s">
        <v>45</v>
      </c>
      <c r="B89" s="13">
        <v>32347</v>
      </c>
      <c r="C89" s="17">
        <v>0.20380000000000001</v>
      </c>
      <c r="D89" s="13">
        <v>36781</v>
      </c>
      <c r="E89" s="17">
        <v>0.24229999999999999</v>
      </c>
      <c r="F89" s="13">
        <v>38843</v>
      </c>
      <c r="G89" s="17">
        <v>0.2412</v>
      </c>
      <c r="H89" s="13">
        <v>25920</v>
      </c>
      <c r="I89" s="17">
        <v>0.1588</v>
      </c>
      <c r="J89" s="13">
        <v>24012</v>
      </c>
      <c r="K89" s="17">
        <v>0.15110000000000001</v>
      </c>
      <c r="L89" s="13">
        <v>749404</v>
      </c>
      <c r="M89" s="17">
        <v>0.1401</v>
      </c>
    </row>
    <row r="90" spans="1:36" x14ac:dyDescent="0.25">
      <c r="A90" s="92" t="s">
        <v>73</v>
      </c>
      <c r="B90" s="93"/>
      <c r="C90" s="93"/>
      <c r="D90" s="93"/>
      <c r="E90" s="93"/>
      <c r="F90" s="93"/>
      <c r="G90" s="93"/>
      <c r="H90" s="93"/>
      <c r="I90" s="93"/>
      <c r="J90" s="93"/>
      <c r="K90" s="93"/>
      <c r="L90" s="76"/>
      <c r="M90" s="76"/>
    </row>
    <row r="91" spans="1:36" s="10" customFormat="1" x14ac:dyDescent="0.25">
      <c r="A91" s="30" t="s">
        <v>110</v>
      </c>
      <c r="B91" s="29" t="s">
        <v>72</v>
      </c>
      <c r="C91" s="29" t="s">
        <v>72</v>
      </c>
      <c r="D91" s="29" t="s">
        <v>72</v>
      </c>
      <c r="E91" s="29" t="s">
        <v>72</v>
      </c>
      <c r="F91" s="29" t="s">
        <v>72</v>
      </c>
      <c r="G91" s="29" t="s">
        <v>72</v>
      </c>
      <c r="H91" s="29" t="s">
        <v>72</v>
      </c>
      <c r="I91" s="29" t="s">
        <v>72</v>
      </c>
      <c r="J91" s="13">
        <v>12712</v>
      </c>
      <c r="K91" s="17">
        <v>0.1087</v>
      </c>
      <c r="L91" s="13">
        <v>293472</v>
      </c>
      <c r="M91" s="17">
        <v>6.9699999999999998E-2</v>
      </c>
      <c r="N91" s="11"/>
      <c r="O91" s="11"/>
      <c r="P91" s="11"/>
      <c r="Q91" s="11"/>
      <c r="R91" s="11"/>
      <c r="S91" s="11"/>
      <c r="T91" s="11"/>
      <c r="U91" s="11"/>
      <c r="V91" s="11"/>
      <c r="W91" s="11"/>
      <c r="X91" s="11"/>
      <c r="Y91" s="11"/>
      <c r="Z91" s="11"/>
      <c r="AA91" s="11"/>
      <c r="AB91" s="11"/>
      <c r="AC91" s="11"/>
      <c r="AD91" s="11"/>
      <c r="AE91" s="11"/>
      <c r="AF91" s="11"/>
      <c r="AG91" s="11"/>
      <c r="AH91" s="11"/>
      <c r="AI91" s="11"/>
      <c r="AJ91" s="11"/>
    </row>
    <row r="92" spans="1:36" x14ac:dyDescent="0.25">
      <c r="A92" s="94" t="s">
        <v>77</v>
      </c>
      <c r="B92" s="95"/>
      <c r="C92" s="95"/>
      <c r="D92" s="95"/>
      <c r="E92" s="95"/>
      <c r="F92" s="95"/>
      <c r="G92" s="95"/>
      <c r="H92" s="95"/>
      <c r="I92" s="95"/>
      <c r="J92" s="95"/>
      <c r="K92" s="96"/>
      <c r="L92" s="97"/>
      <c r="M92" s="97"/>
    </row>
    <row r="93" spans="1:36" x14ac:dyDescent="0.25">
      <c r="A93" s="4" t="s">
        <v>63</v>
      </c>
      <c r="B93" s="13" t="s">
        <v>72</v>
      </c>
      <c r="C93" s="17" t="s">
        <v>72</v>
      </c>
      <c r="D93" s="14">
        <v>44738</v>
      </c>
      <c r="E93" s="18">
        <v>0.29630000000000001</v>
      </c>
      <c r="F93" s="14">
        <v>46032</v>
      </c>
      <c r="G93" s="18">
        <v>0.30080000000000001</v>
      </c>
      <c r="H93" s="14">
        <v>61584</v>
      </c>
      <c r="I93" s="18">
        <v>0.39989999999999998</v>
      </c>
      <c r="J93" s="14">
        <v>53158</v>
      </c>
      <c r="K93" s="18">
        <v>0.37009999999999998</v>
      </c>
      <c r="L93" s="14">
        <v>1850553</v>
      </c>
      <c r="M93" s="18">
        <v>0.37969999999999998</v>
      </c>
    </row>
    <row r="94" spans="1:36" x14ac:dyDescent="0.25">
      <c r="A94" s="4" t="s">
        <v>64</v>
      </c>
      <c r="B94" s="13" t="s">
        <v>72</v>
      </c>
      <c r="C94" s="17" t="s">
        <v>72</v>
      </c>
      <c r="D94" s="14">
        <v>47038</v>
      </c>
      <c r="E94" s="18">
        <v>0.3115</v>
      </c>
      <c r="F94" s="14">
        <v>45938</v>
      </c>
      <c r="G94" s="18">
        <v>0.30020000000000002</v>
      </c>
      <c r="H94" s="14">
        <v>49804</v>
      </c>
      <c r="I94" s="18">
        <v>0.32340000000000002</v>
      </c>
      <c r="J94" s="14">
        <v>45408</v>
      </c>
      <c r="K94" s="18">
        <v>0.31619999999999998</v>
      </c>
      <c r="L94" s="14">
        <v>1806627</v>
      </c>
      <c r="M94" s="18">
        <v>0.37069999999999997</v>
      </c>
    </row>
    <row r="95" spans="1:36" x14ac:dyDescent="0.25">
      <c r="A95" s="4" t="s">
        <v>66</v>
      </c>
      <c r="B95" s="13" t="s">
        <v>72</v>
      </c>
      <c r="C95" s="17" t="s">
        <v>72</v>
      </c>
      <c r="D95" s="14">
        <v>26642</v>
      </c>
      <c r="E95" s="18">
        <v>0.1764</v>
      </c>
      <c r="F95" s="14">
        <v>25352</v>
      </c>
      <c r="G95" s="18">
        <v>0.16569999999999999</v>
      </c>
      <c r="H95" s="14">
        <v>9158</v>
      </c>
      <c r="I95" s="18">
        <v>5.9499999999999997E-2</v>
      </c>
      <c r="J95" s="14">
        <v>12084</v>
      </c>
      <c r="K95" s="18">
        <v>8.4099999999999994E-2</v>
      </c>
      <c r="L95" s="14">
        <v>485160</v>
      </c>
      <c r="M95" s="18">
        <v>9.9599999999999994E-2</v>
      </c>
    </row>
    <row r="96" spans="1:36" x14ac:dyDescent="0.25">
      <c r="A96" s="4" t="s">
        <v>65</v>
      </c>
      <c r="B96" s="13" t="s">
        <v>72</v>
      </c>
      <c r="C96" s="17" t="s">
        <v>72</v>
      </c>
      <c r="D96" s="14">
        <v>32591</v>
      </c>
      <c r="E96" s="18">
        <v>0.21579999999999999</v>
      </c>
      <c r="F96" s="14">
        <v>35705</v>
      </c>
      <c r="G96" s="18">
        <v>0.23330000000000001</v>
      </c>
      <c r="H96" s="14">
        <v>33433</v>
      </c>
      <c r="I96" s="18">
        <v>0.21709999999999999</v>
      </c>
      <c r="J96" s="14">
        <v>32971</v>
      </c>
      <c r="K96" s="18">
        <v>0.2296</v>
      </c>
      <c r="L96" s="14">
        <v>730908</v>
      </c>
      <c r="M96" s="18">
        <v>0.15</v>
      </c>
    </row>
    <row r="97" spans="1:36" x14ac:dyDescent="0.25">
      <c r="A97" s="94" t="s">
        <v>76</v>
      </c>
      <c r="B97" s="95"/>
      <c r="C97" s="95"/>
      <c r="D97" s="95"/>
      <c r="E97" s="95"/>
      <c r="F97" s="95"/>
      <c r="G97" s="95"/>
      <c r="H97" s="95"/>
      <c r="I97" s="95"/>
      <c r="J97" s="95"/>
      <c r="K97" s="96"/>
      <c r="L97" s="97"/>
      <c r="M97" s="97"/>
    </row>
    <row r="98" spans="1:36" x14ac:dyDescent="0.25">
      <c r="A98" s="4" t="s">
        <v>63</v>
      </c>
      <c r="B98" s="13" t="s">
        <v>72</v>
      </c>
      <c r="C98" s="17" t="s">
        <v>72</v>
      </c>
      <c r="D98" s="14">
        <v>12527</v>
      </c>
      <c r="E98" s="18">
        <v>8.6300000000000002E-2</v>
      </c>
      <c r="F98" s="14">
        <v>17488</v>
      </c>
      <c r="G98" s="18">
        <v>0.12590000000000001</v>
      </c>
      <c r="H98" s="14">
        <v>29326</v>
      </c>
      <c r="I98" s="18">
        <v>0.19869999999999999</v>
      </c>
      <c r="J98" s="14">
        <v>25365</v>
      </c>
      <c r="K98" s="18">
        <v>0.1875</v>
      </c>
      <c r="L98" s="14">
        <v>720710</v>
      </c>
      <c r="M98" s="18">
        <v>0.16170000000000001</v>
      </c>
    </row>
    <row r="99" spans="1:36" x14ac:dyDescent="0.25">
      <c r="A99" s="4" t="s">
        <v>64</v>
      </c>
      <c r="B99" s="13" t="s">
        <v>72</v>
      </c>
      <c r="C99" s="17" t="s">
        <v>72</v>
      </c>
      <c r="D99" s="14">
        <v>27125</v>
      </c>
      <c r="E99" s="18">
        <v>0.18679999999999999</v>
      </c>
      <c r="F99" s="14">
        <v>45543</v>
      </c>
      <c r="G99" s="18">
        <v>0.32800000000000001</v>
      </c>
      <c r="H99" s="14">
        <v>44762</v>
      </c>
      <c r="I99" s="18">
        <v>0.3034</v>
      </c>
      <c r="J99" s="14">
        <v>45235</v>
      </c>
      <c r="K99" s="18">
        <v>0.33429999999999999</v>
      </c>
      <c r="L99" s="14">
        <v>1435564</v>
      </c>
      <c r="M99" s="18">
        <v>0.3221</v>
      </c>
    </row>
    <row r="100" spans="1:36" x14ac:dyDescent="0.25">
      <c r="A100" s="4" t="s">
        <v>66</v>
      </c>
      <c r="B100" s="13" t="s">
        <v>72</v>
      </c>
      <c r="C100" s="17" t="s">
        <v>72</v>
      </c>
      <c r="D100" s="14">
        <v>38192</v>
      </c>
      <c r="E100" s="18">
        <v>0.26300000000000001</v>
      </c>
      <c r="F100" s="14">
        <v>24504</v>
      </c>
      <c r="G100" s="18">
        <v>0.17649999999999999</v>
      </c>
      <c r="H100" s="14">
        <v>33819</v>
      </c>
      <c r="I100" s="18">
        <v>0.22919999999999999</v>
      </c>
      <c r="J100" s="14">
        <v>24027</v>
      </c>
      <c r="K100" s="18">
        <v>0.17760000000000001</v>
      </c>
      <c r="L100" s="14">
        <v>1028616</v>
      </c>
      <c r="M100" s="18">
        <v>0.23080000000000001</v>
      </c>
    </row>
    <row r="101" spans="1:36" x14ac:dyDescent="0.25">
      <c r="A101" s="4" t="s">
        <v>65</v>
      </c>
      <c r="B101" s="13" t="s">
        <v>72</v>
      </c>
      <c r="C101" s="17" t="s">
        <v>72</v>
      </c>
      <c r="D101" s="14">
        <v>67376</v>
      </c>
      <c r="E101" s="18">
        <v>0.46400000000000002</v>
      </c>
      <c r="F101" s="14">
        <v>51317</v>
      </c>
      <c r="G101" s="18">
        <v>0.36959999999999998</v>
      </c>
      <c r="H101" s="14">
        <v>39651</v>
      </c>
      <c r="I101" s="18">
        <v>0.26869999999999999</v>
      </c>
      <c r="J101" s="14">
        <v>40677</v>
      </c>
      <c r="K101" s="18">
        <v>0.30059999999999998</v>
      </c>
      <c r="L101" s="14">
        <v>1272688</v>
      </c>
      <c r="M101" s="18">
        <v>0.28549999999999998</v>
      </c>
    </row>
    <row r="102" spans="1:36" x14ac:dyDescent="0.25">
      <c r="A102" s="92" t="s">
        <v>111</v>
      </c>
      <c r="B102" s="93"/>
      <c r="C102" s="93"/>
      <c r="D102" s="93"/>
      <c r="E102" s="93"/>
      <c r="F102" s="93"/>
      <c r="G102" s="93"/>
      <c r="H102" s="93"/>
      <c r="I102" s="93"/>
      <c r="J102" s="93"/>
      <c r="K102" s="93"/>
      <c r="L102" s="76"/>
      <c r="M102" s="76"/>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row>
    <row r="103" spans="1:36" x14ac:dyDescent="0.25">
      <c r="A103" s="30" t="s">
        <v>167</v>
      </c>
      <c r="B103" s="29" t="s">
        <v>72</v>
      </c>
      <c r="C103" s="29" t="s">
        <v>72</v>
      </c>
      <c r="D103" s="29" t="s">
        <v>72</v>
      </c>
      <c r="E103" s="29" t="s">
        <v>72</v>
      </c>
      <c r="F103" s="29" t="s">
        <v>72</v>
      </c>
      <c r="G103" s="29" t="s">
        <v>72</v>
      </c>
      <c r="H103" s="29" t="s">
        <v>72</v>
      </c>
      <c r="I103" s="29" t="s">
        <v>72</v>
      </c>
      <c r="J103" s="13">
        <v>39764</v>
      </c>
      <c r="K103" s="17">
        <v>0.34649999999999997</v>
      </c>
      <c r="L103" s="13">
        <v>1442294</v>
      </c>
      <c r="M103" s="17">
        <v>0.35670000000000002</v>
      </c>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row>
    <row r="104" spans="1:36" x14ac:dyDescent="0.25">
      <c r="A104" s="30" t="s">
        <v>168</v>
      </c>
      <c r="B104" s="29" t="s">
        <v>72</v>
      </c>
      <c r="C104" s="29" t="s">
        <v>72</v>
      </c>
      <c r="D104" s="29" t="s">
        <v>72</v>
      </c>
      <c r="E104" s="29" t="s">
        <v>72</v>
      </c>
      <c r="F104" s="29" t="s">
        <v>72</v>
      </c>
      <c r="G104" s="29" t="s">
        <v>72</v>
      </c>
      <c r="H104" s="29" t="s">
        <v>72</v>
      </c>
      <c r="I104" s="29" t="s">
        <v>72</v>
      </c>
      <c r="J104" s="13">
        <v>18898</v>
      </c>
      <c r="K104" s="17">
        <v>0.48570000000000002</v>
      </c>
      <c r="L104" s="13">
        <v>560577</v>
      </c>
      <c r="M104" s="17">
        <v>0.40860000000000002</v>
      </c>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row>
    <row r="105" spans="1:36" x14ac:dyDescent="0.25">
      <c r="A105" s="30" t="s">
        <v>169</v>
      </c>
      <c r="B105" s="29" t="s">
        <v>72</v>
      </c>
      <c r="C105" s="29" t="s">
        <v>72</v>
      </c>
      <c r="D105" s="29" t="s">
        <v>72</v>
      </c>
      <c r="E105" s="29" t="s">
        <v>72</v>
      </c>
      <c r="F105" s="29" t="s">
        <v>72</v>
      </c>
      <c r="G105" s="29" t="s">
        <v>72</v>
      </c>
      <c r="H105" s="29" t="s">
        <v>72</v>
      </c>
      <c r="I105" s="29" t="s">
        <v>72</v>
      </c>
      <c r="J105" s="13">
        <v>35414</v>
      </c>
      <c r="K105" s="17">
        <v>0.89270000000000005</v>
      </c>
      <c r="L105" s="13">
        <v>1279049</v>
      </c>
      <c r="M105" s="17">
        <v>0.88949999999999996</v>
      </c>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row>
    <row r="106" spans="1:36" x14ac:dyDescent="0.25">
      <c r="A106" s="92" t="s">
        <v>112</v>
      </c>
      <c r="B106" s="93"/>
      <c r="C106" s="93"/>
      <c r="D106" s="93"/>
      <c r="E106" s="93"/>
      <c r="F106" s="93"/>
      <c r="G106" s="93"/>
      <c r="H106" s="93"/>
      <c r="I106" s="93"/>
      <c r="J106" s="93"/>
      <c r="K106" s="93"/>
      <c r="L106" s="76"/>
      <c r="M106" s="76"/>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row>
    <row r="107" spans="1:36" x14ac:dyDescent="0.25">
      <c r="A107" s="30" t="s">
        <v>113</v>
      </c>
      <c r="B107" s="29" t="s">
        <v>72</v>
      </c>
      <c r="C107" s="29" t="s">
        <v>72</v>
      </c>
      <c r="D107" s="29" t="s">
        <v>72</v>
      </c>
      <c r="E107" s="29" t="s">
        <v>72</v>
      </c>
      <c r="F107" s="29" t="s">
        <v>72</v>
      </c>
      <c r="G107" s="29" t="s">
        <v>72</v>
      </c>
      <c r="H107" s="29" t="s">
        <v>72</v>
      </c>
      <c r="I107" s="29" t="s">
        <v>72</v>
      </c>
      <c r="J107" s="13">
        <v>133218</v>
      </c>
      <c r="K107" s="17">
        <v>0.88339999999999996</v>
      </c>
      <c r="L107" s="13">
        <v>4319955</v>
      </c>
      <c r="M107" s="17">
        <v>0.87470000000000003</v>
      </c>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row>
    <row r="108" spans="1:36" x14ac:dyDescent="0.25">
      <c r="A108" s="30" t="s">
        <v>114</v>
      </c>
      <c r="B108" s="29" t="s">
        <v>72</v>
      </c>
      <c r="C108" s="29" t="s">
        <v>72</v>
      </c>
      <c r="D108" s="29" t="s">
        <v>72</v>
      </c>
      <c r="E108" s="29" t="s">
        <v>72</v>
      </c>
      <c r="F108" s="29" t="s">
        <v>72</v>
      </c>
      <c r="G108" s="29" t="s">
        <v>72</v>
      </c>
      <c r="H108" s="29" t="s">
        <v>72</v>
      </c>
      <c r="I108" s="29" t="s">
        <v>72</v>
      </c>
      <c r="J108" s="13">
        <v>135235</v>
      </c>
      <c r="K108" s="17">
        <v>0.91349999999999998</v>
      </c>
      <c r="L108" s="13">
        <v>4377305</v>
      </c>
      <c r="M108" s="17">
        <v>0.88600000000000001</v>
      </c>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row>
    <row r="109" spans="1:36" x14ac:dyDescent="0.25">
      <c r="A109" s="30" t="s">
        <v>115</v>
      </c>
      <c r="B109" s="29" t="s">
        <v>72</v>
      </c>
      <c r="C109" s="29" t="s">
        <v>72</v>
      </c>
      <c r="D109" s="29" t="s">
        <v>72</v>
      </c>
      <c r="E109" s="29" t="s">
        <v>72</v>
      </c>
      <c r="F109" s="29" t="s">
        <v>72</v>
      </c>
      <c r="G109" s="29" t="s">
        <v>72</v>
      </c>
      <c r="H109" s="29" t="s">
        <v>72</v>
      </c>
      <c r="I109" s="29" t="s">
        <v>72</v>
      </c>
      <c r="J109" s="13">
        <v>76409</v>
      </c>
      <c r="K109" s="17">
        <v>0.69940000000000002</v>
      </c>
      <c r="L109" s="13">
        <v>2981719</v>
      </c>
      <c r="M109" s="17">
        <v>0.71020000000000005</v>
      </c>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row>
    <row r="110" spans="1:36" x14ac:dyDescent="0.25">
      <c r="A110" s="30" t="s">
        <v>116</v>
      </c>
      <c r="B110" s="29" t="s">
        <v>72</v>
      </c>
      <c r="C110" s="29" t="s">
        <v>72</v>
      </c>
      <c r="D110" s="29" t="s">
        <v>72</v>
      </c>
      <c r="E110" s="29" t="s">
        <v>72</v>
      </c>
      <c r="F110" s="29" t="s">
        <v>72</v>
      </c>
      <c r="G110" s="29" t="s">
        <v>72</v>
      </c>
      <c r="H110" s="29" t="s">
        <v>72</v>
      </c>
      <c r="I110" s="29" t="s">
        <v>72</v>
      </c>
      <c r="J110" s="13">
        <v>83499</v>
      </c>
      <c r="K110" s="17">
        <v>0.73899999999999999</v>
      </c>
      <c r="L110" s="13">
        <v>3319510</v>
      </c>
      <c r="M110" s="17">
        <v>0.77759999999999996</v>
      </c>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row>
    <row r="111" spans="1:36" x14ac:dyDescent="0.25">
      <c r="A111" s="30" t="s">
        <v>117</v>
      </c>
      <c r="B111" s="29" t="s">
        <v>72</v>
      </c>
      <c r="C111" s="29" t="s">
        <v>72</v>
      </c>
      <c r="D111" s="29" t="s">
        <v>72</v>
      </c>
      <c r="E111" s="29" t="s">
        <v>72</v>
      </c>
      <c r="F111" s="29" t="s">
        <v>72</v>
      </c>
      <c r="G111" s="29" t="s">
        <v>72</v>
      </c>
      <c r="H111" s="29" t="s">
        <v>72</v>
      </c>
      <c r="I111" s="29" t="s">
        <v>72</v>
      </c>
      <c r="J111" s="13">
        <v>73258</v>
      </c>
      <c r="K111" s="17">
        <v>0.65110000000000001</v>
      </c>
      <c r="L111" s="13">
        <v>2793775</v>
      </c>
      <c r="M111" s="17">
        <v>0.66159999999999997</v>
      </c>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row>
  </sheetData>
  <mergeCells count="44">
    <mergeCell ref="A41:K41"/>
    <mergeCell ref="L41:M41"/>
    <mergeCell ref="A47:K47"/>
    <mergeCell ref="L47:M47"/>
    <mergeCell ref="A1:M1"/>
    <mergeCell ref="A2:M2"/>
    <mergeCell ref="L4:M4"/>
    <mergeCell ref="B5:C5"/>
    <mergeCell ref="D5:E5"/>
    <mergeCell ref="F5:G5"/>
    <mergeCell ref="H5:I5"/>
    <mergeCell ref="L5:M5"/>
    <mergeCell ref="J5:K5"/>
    <mergeCell ref="B4:K4"/>
    <mergeCell ref="A7:K7"/>
    <mergeCell ref="L7:M7"/>
    <mergeCell ref="A19:K19"/>
    <mergeCell ref="L19:M19"/>
    <mergeCell ref="A27:K27"/>
    <mergeCell ref="L27:M27"/>
    <mergeCell ref="A36:K36"/>
    <mergeCell ref="L36:M36"/>
    <mergeCell ref="A48:K48"/>
    <mergeCell ref="L48:M48"/>
    <mergeCell ref="A66:K66"/>
    <mergeCell ref="L66:M66"/>
    <mergeCell ref="A71:K71"/>
    <mergeCell ref="L71:M71"/>
    <mergeCell ref="A77:K77"/>
    <mergeCell ref="L77:M77"/>
    <mergeCell ref="A81:K81"/>
    <mergeCell ref="L81:M81"/>
    <mergeCell ref="A84:K84"/>
    <mergeCell ref="L84:M84"/>
    <mergeCell ref="A102:K102"/>
    <mergeCell ref="L102:M102"/>
    <mergeCell ref="A106:K106"/>
    <mergeCell ref="L106:M106"/>
    <mergeCell ref="A90:K90"/>
    <mergeCell ref="L90:M90"/>
    <mergeCell ref="A92:K92"/>
    <mergeCell ref="L92:M92"/>
    <mergeCell ref="A97:K97"/>
    <mergeCell ref="L97:M97"/>
  </mergeCells>
  <pageMargins left="0.25" right="0.25" top="0.75" bottom="0.75" header="0.3" footer="0.3"/>
  <pageSetup paperSize="5" scale="67" fitToHeight="0" orientation="landscape" r:id="rId1"/>
  <rowBreaks count="1" manualBreakCount="1">
    <brk id="46"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AJ111"/>
  <sheetViews>
    <sheetView showGridLines="0" zoomScale="85" zoomScaleNormal="85" workbookViewId="0">
      <pane xSplit="1" ySplit="6" topLeftCell="B7" activePane="bottomRight" state="frozen"/>
      <selection activeCell="A62" sqref="A62"/>
      <selection pane="topRight" activeCell="A62" sqref="A62"/>
      <selection pane="bottomLeft" activeCell="A62" sqref="A62"/>
      <selection pane="bottomRight" activeCell="B3" sqref="B1:C1048576"/>
    </sheetView>
  </sheetViews>
  <sheetFormatPr defaultColWidth="9.140625" defaultRowHeight="15" x14ac:dyDescent="0.25"/>
  <cols>
    <col min="1" max="1" width="116.7109375" style="1" customWidth="1"/>
    <col min="2" max="2" width="14" style="22" customWidth="1"/>
    <col min="3" max="3" width="14" style="23" customWidth="1"/>
    <col min="4" max="4" width="14" style="22" customWidth="1"/>
    <col min="5" max="5" width="14" style="23" customWidth="1"/>
    <col min="6" max="6" width="14" style="22" customWidth="1"/>
    <col min="7" max="7" width="14" style="23" customWidth="1"/>
    <col min="8" max="9" width="14" style="1" customWidth="1"/>
    <col min="10" max="13" width="13.28515625" style="1" customWidth="1"/>
    <col min="14" max="16384" width="9.140625" style="1"/>
  </cols>
  <sheetData>
    <row r="1" spans="1:13" ht="18.75" x14ac:dyDescent="0.3">
      <c r="A1" s="78" t="s">
        <v>234</v>
      </c>
      <c r="B1" s="78"/>
      <c r="C1" s="78"/>
      <c r="D1" s="78"/>
      <c r="E1" s="78"/>
      <c r="F1" s="78"/>
      <c r="G1" s="78"/>
      <c r="H1" s="78"/>
      <c r="I1" s="78"/>
      <c r="J1" s="78"/>
      <c r="K1" s="78"/>
      <c r="L1" s="78"/>
      <c r="M1" s="78"/>
    </row>
    <row r="2" spans="1:13" ht="16.5" x14ac:dyDescent="0.25">
      <c r="A2" s="103" t="s">
        <v>235</v>
      </c>
      <c r="B2" s="103"/>
      <c r="C2" s="103"/>
      <c r="D2" s="103"/>
      <c r="E2" s="103"/>
      <c r="F2" s="103"/>
      <c r="G2" s="103"/>
      <c r="H2" s="103"/>
      <c r="I2" s="103"/>
      <c r="J2" s="103"/>
      <c r="K2" s="103"/>
      <c r="L2" s="103"/>
      <c r="M2" s="103"/>
    </row>
    <row r="4" spans="1:13" x14ac:dyDescent="0.25">
      <c r="B4" s="98" t="s">
        <v>236</v>
      </c>
      <c r="C4" s="99"/>
      <c r="D4" s="99"/>
      <c r="E4" s="99"/>
      <c r="F4" s="99"/>
      <c r="G4" s="99"/>
      <c r="H4" s="99"/>
      <c r="I4" s="99"/>
      <c r="J4" s="99"/>
      <c r="K4" s="100"/>
      <c r="L4" s="104" t="s">
        <v>71</v>
      </c>
      <c r="M4" s="104"/>
    </row>
    <row r="5" spans="1:13" x14ac:dyDescent="0.25">
      <c r="B5" s="101">
        <v>2009</v>
      </c>
      <c r="C5" s="101"/>
      <c r="D5" s="101">
        <v>2011</v>
      </c>
      <c r="E5" s="101"/>
      <c r="F5" s="101">
        <v>2013</v>
      </c>
      <c r="G5" s="101"/>
      <c r="H5" s="101">
        <v>2015</v>
      </c>
      <c r="I5" s="101"/>
      <c r="J5" s="101">
        <v>2017</v>
      </c>
      <c r="K5" s="101"/>
      <c r="L5" s="102">
        <v>2017</v>
      </c>
      <c r="M5" s="102"/>
    </row>
    <row r="6" spans="1:13" x14ac:dyDescent="0.25">
      <c r="B6" s="15" t="s">
        <v>69</v>
      </c>
      <c r="C6" s="19" t="s">
        <v>70</v>
      </c>
      <c r="D6" s="15" t="s">
        <v>69</v>
      </c>
      <c r="E6" s="19" t="s">
        <v>70</v>
      </c>
      <c r="F6" s="15" t="s">
        <v>69</v>
      </c>
      <c r="G6" s="19" t="s">
        <v>70</v>
      </c>
      <c r="H6" s="8" t="s">
        <v>69</v>
      </c>
      <c r="I6" s="8" t="s">
        <v>70</v>
      </c>
      <c r="J6" s="8" t="s">
        <v>69</v>
      </c>
      <c r="K6" s="8" t="s">
        <v>70</v>
      </c>
      <c r="L6" s="46" t="s">
        <v>69</v>
      </c>
      <c r="M6" s="46" t="s">
        <v>70</v>
      </c>
    </row>
    <row r="7" spans="1:13" x14ac:dyDescent="0.25">
      <c r="A7" s="92" t="s">
        <v>55</v>
      </c>
      <c r="B7" s="93"/>
      <c r="C7" s="93"/>
      <c r="D7" s="93"/>
      <c r="E7" s="93"/>
      <c r="F7" s="93"/>
      <c r="G7" s="93"/>
      <c r="H7" s="93"/>
      <c r="I7" s="93"/>
      <c r="J7" s="93"/>
      <c r="K7" s="93"/>
      <c r="L7" s="76"/>
      <c r="M7" s="76"/>
    </row>
    <row r="8" spans="1:13" x14ac:dyDescent="0.25">
      <c r="A8" s="5" t="s">
        <v>0</v>
      </c>
      <c r="B8" s="13">
        <v>38276</v>
      </c>
      <c r="C8" s="17">
        <v>0.80279999999999996</v>
      </c>
      <c r="D8" s="13">
        <v>39666</v>
      </c>
      <c r="E8" s="17">
        <v>0.76429999999999998</v>
      </c>
      <c r="F8" s="13">
        <v>36040</v>
      </c>
      <c r="G8" s="17">
        <v>0.83250000000000002</v>
      </c>
      <c r="H8" s="13">
        <v>43766</v>
      </c>
      <c r="I8" s="17">
        <v>0.9153</v>
      </c>
      <c r="J8" s="12">
        <v>44317</v>
      </c>
      <c r="K8" s="16">
        <v>0.93769999999999998</v>
      </c>
      <c r="L8" s="12">
        <v>5040164</v>
      </c>
      <c r="M8" s="16">
        <v>0.93500000000000005</v>
      </c>
    </row>
    <row r="9" spans="1:13" x14ac:dyDescent="0.25">
      <c r="A9" s="6" t="s">
        <v>151</v>
      </c>
      <c r="B9" s="13">
        <v>20155</v>
      </c>
      <c r="C9" s="17">
        <v>0.42270000000000002</v>
      </c>
      <c r="D9" s="13">
        <v>18417</v>
      </c>
      <c r="E9" s="17">
        <v>0.35489999999999999</v>
      </c>
      <c r="F9" s="13">
        <v>20833</v>
      </c>
      <c r="G9" s="17">
        <v>0.48120000000000002</v>
      </c>
      <c r="H9" s="13">
        <v>19399</v>
      </c>
      <c r="I9" s="17">
        <v>0.40570000000000001</v>
      </c>
      <c r="J9" s="12">
        <v>18139</v>
      </c>
      <c r="K9" s="16">
        <v>0.38379999999999997</v>
      </c>
      <c r="L9" s="12">
        <v>3133456</v>
      </c>
      <c r="M9" s="16">
        <v>0.58130000000000004</v>
      </c>
    </row>
    <row r="10" spans="1:13" x14ac:dyDescent="0.25">
      <c r="A10" s="60" t="s">
        <v>152</v>
      </c>
      <c r="B10" s="13">
        <v>16562</v>
      </c>
      <c r="C10" s="17">
        <v>0.34739999999999999</v>
      </c>
      <c r="D10" s="13">
        <v>13857</v>
      </c>
      <c r="E10" s="17">
        <v>0.26700000000000002</v>
      </c>
      <c r="F10" s="13">
        <v>17818</v>
      </c>
      <c r="G10" s="17">
        <v>0.41160000000000002</v>
      </c>
      <c r="H10" s="13">
        <v>16709</v>
      </c>
      <c r="I10" s="17">
        <v>0.34939999999999999</v>
      </c>
      <c r="J10" s="12">
        <v>12252</v>
      </c>
      <c r="K10" s="16">
        <v>0.25919999999999999</v>
      </c>
      <c r="L10" s="12">
        <v>2663744</v>
      </c>
      <c r="M10" s="16">
        <v>0.49409999999999998</v>
      </c>
    </row>
    <row r="11" spans="1:13" x14ac:dyDescent="0.25">
      <c r="A11" s="60" t="s">
        <v>172</v>
      </c>
      <c r="B11" s="13">
        <v>3593</v>
      </c>
      <c r="C11" s="17">
        <v>7.5399999999999995E-2</v>
      </c>
      <c r="D11" s="13">
        <v>4560</v>
      </c>
      <c r="E11" s="17">
        <v>8.7900000000000006E-2</v>
      </c>
      <c r="F11" s="13">
        <v>3015</v>
      </c>
      <c r="G11" s="17">
        <v>6.9599999999999995E-2</v>
      </c>
      <c r="H11" s="13">
        <v>2690</v>
      </c>
      <c r="I11" s="17">
        <v>5.6300000000000003E-2</v>
      </c>
      <c r="J11" s="12">
        <v>5887</v>
      </c>
      <c r="K11" s="16">
        <v>0.1246</v>
      </c>
      <c r="L11" s="12">
        <v>469711</v>
      </c>
      <c r="M11" s="16">
        <v>8.7099999999999997E-2</v>
      </c>
    </row>
    <row r="12" spans="1:13" x14ac:dyDescent="0.25">
      <c r="A12" s="6" t="s">
        <v>153</v>
      </c>
      <c r="B12" s="13">
        <v>18121</v>
      </c>
      <c r="C12" s="17">
        <v>0.38009999999999999</v>
      </c>
      <c r="D12" s="13">
        <v>21249</v>
      </c>
      <c r="E12" s="17">
        <v>0.40939999999999999</v>
      </c>
      <c r="F12" s="13">
        <v>15207</v>
      </c>
      <c r="G12" s="17">
        <v>0.3513</v>
      </c>
      <c r="H12" s="13">
        <v>24367</v>
      </c>
      <c r="I12" s="17">
        <v>0.50960000000000005</v>
      </c>
      <c r="J12" s="12">
        <v>26178</v>
      </c>
      <c r="K12" s="16">
        <v>0.55389999999999995</v>
      </c>
      <c r="L12" s="12">
        <v>1906708</v>
      </c>
      <c r="M12" s="16">
        <v>0.35370000000000001</v>
      </c>
    </row>
    <row r="13" spans="1:13" x14ac:dyDescent="0.25">
      <c r="A13" s="60" t="s">
        <v>1</v>
      </c>
      <c r="B13" s="13">
        <v>5852</v>
      </c>
      <c r="C13" s="17">
        <v>0.1227</v>
      </c>
      <c r="D13" s="13">
        <v>6069</v>
      </c>
      <c r="E13" s="17">
        <v>0.1169</v>
      </c>
      <c r="F13" s="13">
        <v>6406</v>
      </c>
      <c r="G13" s="17">
        <v>0.14799999999999999</v>
      </c>
      <c r="H13" s="13">
        <v>7467</v>
      </c>
      <c r="I13" s="17">
        <v>0.15620000000000001</v>
      </c>
      <c r="J13" s="12">
        <v>10025</v>
      </c>
      <c r="K13" s="16">
        <v>0.21210000000000001</v>
      </c>
      <c r="L13" s="12">
        <v>776305</v>
      </c>
      <c r="M13" s="16">
        <v>0.14399999999999999</v>
      </c>
    </row>
    <row r="14" spans="1:13" x14ac:dyDescent="0.25">
      <c r="A14" s="60" t="s">
        <v>95</v>
      </c>
      <c r="B14" s="13">
        <v>12269</v>
      </c>
      <c r="C14" s="17">
        <v>0.25729999999999997</v>
      </c>
      <c r="D14" s="13">
        <v>15180</v>
      </c>
      <c r="E14" s="17">
        <v>0.29249999999999998</v>
      </c>
      <c r="F14" s="13">
        <v>8801</v>
      </c>
      <c r="G14" s="17">
        <v>0.20330000000000001</v>
      </c>
      <c r="H14" s="13">
        <v>16900</v>
      </c>
      <c r="I14" s="17">
        <v>0.35339999999999999</v>
      </c>
      <c r="J14" s="12">
        <v>16154</v>
      </c>
      <c r="K14" s="16">
        <v>0.34179999999999999</v>
      </c>
      <c r="L14" s="12">
        <v>1130403</v>
      </c>
      <c r="M14" s="16">
        <v>0.2097</v>
      </c>
    </row>
    <row r="15" spans="1:13" x14ac:dyDescent="0.25">
      <c r="A15" s="5" t="s">
        <v>4</v>
      </c>
      <c r="B15" s="13">
        <v>9401</v>
      </c>
      <c r="C15" s="17">
        <v>0.19719999999999999</v>
      </c>
      <c r="D15" s="13">
        <v>12231</v>
      </c>
      <c r="E15" s="17">
        <v>0.23569999999999999</v>
      </c>
      <c r="F15" s="13">
        <v>7253</v>
      </c>
      <c r="G15" s="17">
        <v>0.16750000000000001</v>
      </c>
      <c r="H15" s="13">
        <v>4050</v>
      </c>
      <c r="I15" s="17">
        <v>8.4699999999999998E-2</v>
      </c>
      <c r="J15" s="12">
        <v>2942</v>
      </c>
      <c r="K15" s="16">
        <v>6.2300000000000001E-2</v>
      </c>
      <c r="L15" s="12">
        <v>350423</v>
      </c>
      <c r="M15" s="16">
        <v>6.5000000000000002E-2</v>
      </c>
    </row>
    <row r="16" spans="1:13" x14ac:dyDescent="0.25">
      <c r="A16" s="5" t="s">
        <v>154</v>
      </c>
      <c r="B16" s="29" t="s">
        <v>72</v>
      </c>
      <c r="C16" s="29" t="s">
        <v>72</v>
      </c>
      <c r="D16" s="29" t="s">
        <v>72</v>
      </c>
      <c r="E16" s="29" t="s">
        <v>72</v>
      </c>
      <c r="F16" s="13">
        <v>3487</v>
      </c>
      <c r="G16" s="17">
        <v>9.6799999999999997E-2</v>
      </c>
      <c r="H16" s="13">
        <v>4915</v>
      </c>
      <c r="I16" s="17">
        <v>0.1149</v>
      </c>
      <c r="J16" s="12">
        <v>6174</v>
      </c>
      <c r="K16" s="16">
        <v>0.1399</v>
      </c>
      <c r="L16" s="12">
        <v>792477</v>
      </c>
      <c r="M16" s="16">
        <v>0.15840000000000001</v>
      </c>
    </row>
    <row r="17" spans="1:36" x14ac:dyDescent="0.25">
      <c r="A17" s="7" t="s">
        <v>155</v>
      </c>
      <c r="B17" s="13">
        <v>8676</v>
      </c>
      <c r="C17" s="17">
        <v>0.6875</v>
      </c>
      <c r="D17" s="13">
        <v>10011</v>
      </c>
      <c r="E17" s="17">
        <v>0.78639999999999999</v>
      </c>
      <c r="F17" s="13">
        <v>9388</v>
      </c>
      <c r="G17" s="17">
        <v>0.76039999999999996</v>
      </c>
      <c r="H17" s="13">
        <v>13115</v>
      </c>
      <c r="I17" s="17">
        <v>0.80520000000000003</v>
      </c>
      <c r="J17" s="12">
        <v>7722</v>
      </c>
      <c r="K17" s="16">
        <v>0.64480000000000004</v>
      </c>
      <c r="L17" s="12">
        <v>1695325</v>
      </c>
      <c r="M17" s="16">
        <v>0.85940000000000005</v>
      </c>
    </row>
    <row r="18" spans="1:36" x14ac:dyDescent="0.25">
      <c r="A18" s="7" t="s">
        <v>156</v>
      </c>
      <c r="B18" s="29" t="s">
        <v>72</v>
      </c>
      <c r="C18" s="29" t="s">
        <v>72</v>
      </c>
      <c r="D18" s="29" t="s">
        <v>72</v>
      </c>
      <c r="E18" s="29" t="s">
        <v>72</v>
      </c>
      <c r="F18" s="29" t="s">
        <v>72</v>
      </c>
      <c r="G18" s="29" t="s">
        <v>72</v>
      </c>
      <c r="H18" s="13">
        <v>11140</v>
      </c>
      <c r="I18" s="17">
        <v>0.86080000000000001</v>
      </c>
      <c r="J18" s="12">
        <v>7108</v>
      </c>
      <c r="K18" s="16">
        <v>0.87749999999999995</v>
      </c>
      <c r="L18" s="12">
        <v>1563731</v>
      </c>
      <c r="M18" s="16">
        <v>0.90739999999999998</v>
      </c>
    </row>
    <row r="19" spans="1:36" x14ac:dyDescent="0.25">
      <c r="A19" s="92" t="s">
        <v>61</v>
      </c>
      <c r="B19" s="93"/>
      <c r="C19" s="93"/>
      <c r="D19" s="93"/>
      <c r="E19" s="93"/>
      <c r="F19" s="93"/>
      <c r="G19" s="93"/>
      <c r="H19" s="93"/>
      <c r="I19" s="93"/>
      <c r="J19" s="93"/>
      <c r="K19" s="93"/>
      <c r="L19" s="76"/>
      <c r="M19" s="76"/>
    </row>
    <row r="20" spans="1:36" x14ac:dyDescent="0.25">
      <c r="A20" s="33" t="s">
        <v>16</v>
      </c>
      <c r="B20" s="13">
        <v>38618</v>
      </c>
      <c r="C20" s="17">
        <v>0.81130000000000002</v>
      </c>
      <c r="D20" s="13">
        <v>36666</v>
      </c>
      <c r="E20" s="17">
        <v>0.70709999999999995</v>
      </c>
      <c r="F20" s="13">
        <v>28221</v>
      </c>
      <c r="G20" s="17">
        <v>0.66959999999999997</v>
      </c>
      <c r="H20" s="13">
        <v>37000</v>
      </c>
      <c r="I20" s="17">
        <v>0.78059999999999996</v>
      </c>
      <c r="J20" s="13">
        <v>34459</v>
      </c>
      <c r="K20" s="17">
        <v>0.73160000000000003</v>
      </c>
      <c r="L20" s="13">
        <v>4240858</v>
      </c>
      <c r="M20" s="17">
        <v>0.79290000000000005</v>
      </c>
    </row>
    <row r="21" spans="1:36" x14ac:dyDescent="0.25">
      <c r="A21" s="33" t="s">
        <v>27</v>
      </c>
      <c r="B21" s="13">
        <v>14128</v>
      </c>
      <c r="C21" s="17">
        <v>0.29759999999999998</v>
      </c>
      <c r="D21" s="13">
        <v>17474</v>
      </c>
      <c r="E21" s="17">
        <v>0.33850000000000002</v>
      </c>
      <c r="F21" s="13">
        <v>15623</v>
      </c>
      <c r="G21" s="17">
        <v>0.38690000000000002</v>
      </c>
      <c r="H21" s="13">
        <v>13040</v>
      </c>
      <c r="I21" s="17">
        <v>0.28299999999999997</v>
      </c>
      <c r="J21" s="13">
        <v>14496</v>
      </c>
      <c r="K21" s="17">
        <v>0.30959999999999999</v>
      </c>
      <c r="L21" s="13">
        <v>1539564</v>
      </c>
      <c r="M21" s="17">
        <v>0.29060000000000002</v>
      </c>
    </row>
    <row r="22" spans="1:36" x14ac:dyDescent="0.25">
      <c r="A22" s="33" t="s">
        <v>28</v>
      </c>
      <c r="B22" s="13">
        <v>5836</v>
      </c>
      <c r="C22" s="17">
        <v>0.1229</v>
      </c>
      <c r="D22" s="13">
        <v>10363</v>
      </c>
      <c r="E22" s="17">
        <v>0.20069999999999999</v>
      </c>
      <c r="F22" s="13">
        <v>6601</v>
      </c>
      <c r="G22" s="17">
        <v>0.16350000000000001</v>
      </c>
      <c r="H22" s="13">
        <v>6695</v>
      </c>
      <c r="I22" s="17">
        <v>0.14530000000000001</v>
      </c>
      <c r="J22" s="13">
        <v>9944</v>
      </c>
      <c r="K22" s="17">
        <v>0.21240000000000001</v>
      </c>
      <c r="L22" s="13">
        <v>1187282</v>
      </c>
      <c r="M22" s="17">
        <v>0.22409999999999999</v>
      </c>
    </row>
    <row r="23" spans="1:36" x14ac:dyDescent="0.25">
      <c r="A23" s="33" t="s">
        <v>81</v>
      </c>
      <c r="B23" s="13">
        <v>27512</v>
      </c>
      <c r="C23" s="17">
        <v>0.57950000000000002</v>
      </c>
      <c r="D23" s="13">
        <v>23788</v>
      </c>
      <c r="E23" s="17">
        <v>0.46079999999999999</v>
      </c>
      <c r="F23" s="13">
        <v>18154</v>
      </c>
      <c r="G23" s="17">
        <v>0.4496</v>
      </c>
      <c r="H23" s="13">
        <v>26336</v>
      </c>
      <c r="I23" s="17">
        <v>0.5716</v>
      </c>
      <c r="J23" s="13">
        <v>22377</v>
      </c>
      <c r="K23" s="17">
        <v>0.47799999999999998</v>
      </c>
      <c r="L23" s="13">
        <v>2571287</v>
      </c>
      <c r="M23" s="17">
        <v>0.48530000000000001</v>
      </c>
    </row>
    <row r="24" spans="1:36" x14ac:dyDescent="0.25">
      <c r="A24" s="33" t="s">
        <v>80</v>
      </c>
      <c r="B24" s="13">
        <v>29932</v>
      </c>
      <c r="C24" s="17">
        <v>0.63100000000000001</v>
      </c>
      <c r="D24" s="13">
        <v>27627</v>
      </c>
      <c r="E24" s="17">
        <v>0.53520000000000001</v>
      </c>
      <c r="F24" s="13">
        <v>19609</v>
      </c>
      <c r="G24" s="17">
        <v>0.48659999999999998</v>
      </c>
      <c r="H24" s="13">
        <v>28808</v>
      </c>
      <c r="I24" s="17">
        <v>0.62529999999999997</v>
      </c>
      <c r="J24" s="13">
        <v>27523</v>
      </c>
      <c r="K24" s="17">
        <v>0.58930000000000005</v>
      </c>
      <c r="L24" s="13">
        <v>3291036</v>
      </c>
      <c r="M24" s="17">
        <v>0.62350000000000005</v>
      </c>
    </row>
    <row r="25" spans="1:36" x14ac:dyDescent="0.25">
      <c r="A25" s="33" t="s">
        <v>29</v>
      </c>
      <c r="B25" s="13">
        <v>10464</v>
      </c>
      <c r="C25" s="17">
        <v>0.22</v>
      </c>
      <c r="D25" s="13">
        <v>11297</v>
      </c>
      <c r="E25" s="17">
        <v>0.21820000000000001</v>
      </c>
      <c r="F25" s="13">
        <v>10449</v>
      </c>
      <c r="G25" s="17">
        <v>0.24790000000000001</v>
      </c>
      <c r="H25" s="13">
        <v>17506</v>
      </c>
      <c r="I25" s="17">
        <v>0.37059999999999998</v>
      </c>
      <c r="J25" s="13">
        <v>15198</v>
      </c>
      <c r="K25" s="17">
        <v>0.3231</v>
      </c>
      <c r="L25" s="13">
        <v>1962944</v>
      </c>
      <c r="M25" s="17">
        <v>0.36809999999999998</v>
      </c>
    </row>
    <row r="26" spans="1:36" x14ac:dyDescent="0.25">
      <c r="A26" s="33" t="s">
        <v>74</v>
      </c>
      <c r="B26" s="13">
        <v>43679</v>
      </c>
      <c r="C26" s="17">
        <v>0.91610000000000003</v>
      </c>
      <c r="D26" s="13">
        <v>46292</v>
      </c>
      <c r="E26" s="17">
        <v>0.89200000000000002</v>
      </c>
      <c r="F26" s="13">
        <v>33211</v>
      </c>
      <c r="G26" s="17">
        <v>0.77280000000000004</v>
      </c>
      <c r="H26" s="13">
        <v>41095</v>
      </c>
      <c r="I26" s="17">
        <v>0.86080000000000001</v>
      </c>
      <c r="J26" s="13">
        <v>42315</v>
      </c>
      <c r="K26" s="17">
        <v>0.8982</v>
      </c>
      <c r="L26" s="13">
        <v>4508662</v>
      </c>
      <c r="M26" s="17">
        <v>0.84240000000000004</v>
      </c>
    </row>
    <row r="27" spans="1:36" x14ac:dyDescent="0.25">
      <c r="A27" s="94" t="s">
        <v>129</v>
      </c>
      <c r="B27" s="95"/>
      <c r="C27" s="95"/>
      <c r="D27" s="95"/>
      <c r="E27" s="95"/>
      <c r="F27" s="95"/>
      <c r="G27" s="95"/>
      <c r="H27" s="95"/>
      <c r="I27" s="95"/>
      <c r="J27" s="95"/>
      <c r="K27" s="96"/>
      <c r="L27" s="97"/>
      <c r="M27" s="97"/>
      <c r="N27" s="11"/>
      <c r="O27" s="11"/>
      <c r="P27" s="11"/>
      <c r="Q27" s="11"/>
      <c r="R27" s="11"/>
      <c r="S27" s="11"/>
      <c r="T27" s="11"/>
      <c r="U27" s="11"/>
      <c r="V27" s="11"/>
      <c r="W27" s="11"/>
      <c r="X27" s="11"/>
      <c r="Y27" s="11"/>
      <c r="Z27" s="11"/>
      <c r="AA27" s="11"/>
      <c r="AB27" s="11"/>
      <c r="AC27" s="11"/>
      <c r="AD27" s="11"/>
      <c r="AE27" s="11"/>
      <c r="AF27" s="11"/>
      <c r="AG27" s="11"/>
      <c r="AH27" s="11"/>
      <c r="AI27" s="11"/>
      <c r="AJ27" s="11"/>
    </row>
    <row r="28" spans="1:36" x14ac:dyDescent="0.25">
      <c r="A28" s="34" t="s">
        <v>125</v>
      </c>
      <c r="B28" s="29" t="s">
        <v>72</v>
      </c>
      <c r="C28" s="29" t="s">
        <v>72</v>
      </c>
      <c r="D28" s="29" t="s">
        <v>72</v>
      </c>
      <c r="E28" s="29" t="s">
        <v>72</v>
      </c>
      <c r="F28" s="29" t="s">
        <v>72</v>
      </c>
      <c r="G28" s="29" t="s">
        <v>72</v>
      </c>
      <c r="H28" s="29" t="s">
        <v>72</v>
      </c>
      <c r="I28" s="29" t="s">
        <v>72</v>
      </c>
      <c r="J28" s="13">
        <v>2719</v>
      </c>
      <c r="K28" s="17">
        <v>0.68659999999999999</v>
      </c>
      <c r="L28" s="13">
        <v>369714</v>
      </c>
      <c r="M28" s="17">
        <v>0.49759999999999999</v>
      </c>
      <c r="N28" s="11"/>
      <c r="O28" s="11"/>
      <c r="P28" s="11"/>
      <c r="Q28" s="11"/>
      <c r="R28" s="11"/>
      <c r="S28" s="11"/>
      <c r="T28" s="11"/>
      <c r="U28" s="11"/>
      <c r="V28" s="11"/>
      <c r="W28" s="11"/>
      <c r="X28" s="11"/>
      <c r="Y28" s="11"/>
      <c r="Z28" s="11"/>
      <c r="AA28" s="11"/>
      <c r="AB28" s="11"/>
      <c r="AC28" s="11"/>
      <c r="AD28" s="11"/>
      <c r="AE28" s="11"/>
      <c r="AF28" s="11"/>
      <c r="AG28" s="11"/>
      <c r="AH28" s="11"/>
      <c r="AI28" s="11"/>
      <c r="AJ28" s="11"/>
    </row>
    <row r="29" spans="1:36" x14ac:dyDescent="0.25">
      <c r="A29" s="34" t="s">
        <v>124</v>
      </c>
      <c r="B29" s="29" t="s">
        <v>72</v>
      </c>
      <c r="C29" s="29" t="s">
        <v>72</v>
      </c>
      <c r="D29" s="29" t="s">
        <v>72</v>
      </c>
      <c r="E29" s="29" t="s">
        <v>72</v>
      </c>
      <c r="F29" s="29" t="s">
        <v>72</v>
      </c>
      <c r="G29" s="29" t="s">
        <v>72</v>
      </c>
      <c r="H29" s="29" t="s">
        <v>72</v>
      </c>
      <c r="I29" s="29" t="s">
        <v>72</v>
      </c>
      <c r="J29" s="29" t="s">
        <v>72</v>
      </c>
      <c r="K29" s="29" t="s">
        <v>72</v>
      </c>
      <c r="L29" s="13">
        <v>61434</v>
      </c>
      <c r="M29" s="17">
        <v>8.2699999999999996E-2</v>
      </c>
      <c r="N29" s="11"/>
      <c r="O29" s="11"/>
      <c r="P29" s="11"/>
      <c r="Q29" s="11"/>
      <c r="R29" s="11"/>
      <c r="S29" s="11"/>
      <c r="T29" s="11"/>
      <c r="U29" s="11"/>
      <c r="V29" s="11"/>
      <c r="W29" s="11"/>
      <c r="X29" s="11"/>
      <c r="Y29" s="11"/>
      <c r="Z29" s="11"/>
      <c r="AA29" s="11"/>
      <c r="AB29" s="11"/>
      <c r="AC29" s="11"/>
      <c r="AD29" s="11"/>
      <c r="AE29" s="11"/>
      <c r="AF29" s="11"/>
      <c r="AG29" s="11"/>
      <c r="AH29" s="11"/>
      <c r="AI29" s="11"/>
      <c r="AJ29" s="11"/>
    </row>
    <row r="30" spans="1:36" x14ac:dyDescent="0.25">
      <c r="A30" s="34" t="s">
        <v>128</v>
      </c>
      <c r="B30" s="29" t="s">
        <v>72</v>
      </c>
      <c r="C30" s="29" t="s">
        <v>72</v>
      </c>
      <c r="D30" s="29" t="s">
        <v>72</v>
      </c>
      <c r="E30" s="29" t="s">
        <v>72</v>
      </c>
      <c r="F30" s="29" t="s">
        <v>72</v>
      </c>
      <c r="G30" s="29" t="s">
        <v>72</v>
      </c>
      <c r="H30" s="29" t="s">
        <v>72</v>
      </c>
      <c r="I30" s="29" t="s">
        <v>72</v>
      </c>
      <c r="J30" s="29" t="s">
        <v>72</v>
      </c>
      <c r="K30" s="29" t="s">
        <v>72</v>
      </c>
      <c r="L30" s="13">
        <v>44030</v>
      </c>
      <c r="M30" s="17">
        <v>5.9299999999999999E-2</v>
      </c>
      <c r="N30" s="11"/>
      <c r="O30" s="11"/>
      <c r="P30" s="11"/>
      <c r="Q30" s="11"/>
      <c r="R30" s="11"/>
      <c r="S30" s="11"/>
      <c r="T30" s="11"/>
      <c r="U30" s="11"/>
      <c r="V30" s="11"/>
      <c r="W30" s="11"/>
      <c r="X30" s="11"/>
      <c r="Y30" s="11"/>
      <c r="Z30" s="11"/>
      <c r="AA30" s="11"/>
      <c r="AB30" s="11"/>
      <c r="AC30" s="11"/>
      <c r="AD30" s="11"/>
      <c r="AE30" s="11"/>
      <c r="AF30" s="11"/>
      <c r="AG30" s="11"/>
      <c r="AH30" s="11"/>
      <c r="AI30" s="11"/>
      <c r="AJ30" s="11"/>
    </row>
    <row r="31" spans="1:36" x14ac:dyDescent="0.25">
      <c r="A31" s="34" t="s">
        <v>122</v>
      </c>
      <c r="B31" s="29" t="s">
        <v>72</v>
      </c>
      <c r="C31" s="29" t="s">
        <v>72</v>
      </c>
      <c r="D31" s="29" t="s">
        <v>72</v>
      </c>
      <c r="E31" s="29" t="s">
        <v>72</v>
      </c>
      <c r="F31" s="29" t="s">
        <v>72</v>
      </c>
      <c r="G31" s="29" t="s">
        <v>72</v>
      </c>
      <c r="H31" s="29" t="s">
        <v>72</v>
      </c>
      <c r="I31" s="29" t="s">
        <v>72</v>
      </c>
      <c r="J31" s="29" t="s">
        <v>72</v>
      </c>
      <c r="K31" s="29" t="s">
        <v>72</v>
      </c>
      <c r="L31" s="13">
        <v>36305</v>
      </c>
      <c r="M31" s="17">
        <v>4.8899999999999999E-2</v>
      </c>
      <c r="N31" s="11"/>
      <c r="O31" s="11"/>
      <c r="P31" s="11"/>
      <c r="Q31" s="11"/>
      <c r="R31" s="11"/>
      <c r="S31" s="11"/>
      <c r="T31" s="11"/>
      <c r="U31" s="11"/>
      <c r="V31" s="11"/>
      <c r="W31" s="11"/>
      <c r="X31" s="11"/>
      <c r="Y31" s="11"/>
      <c r="Z31" s="11"/>
      <c r="AA31" s="11"/>
      <c r="AB31" s="11"/>
      <c r="AC31" s="11"/>
      <c r="AD31" s="11"/>
      <c r="AE31" s="11"/>
      <c r="AF31" s="11"/>
      <c r="AG31" s="11"/>
      <c r="AH31" s="11"/>
      <c r="AI31" s="11"/>
      <c r="AJ31" s="11"/>
    </row>
    <row r="32" spans="1:36" x14ac:dyDescent="0.25">
      <c r="A32" s="34" t="s">
        <v>126</v>
      </c>
      <c r="B32" s="29" t="s">
        <v>72</v>
      </c>
      <c r="C32" s="29" t="s">
        <v>72</v>
      </c>
      <c r="D32" s="29" t="s">
        <v>72</v>
      </c>
      <c r="E32" s="29" t="s">
        <v>72</v>
      </c>
      <c r="F32" s="29" t="s">
        <v>72</v>
      </c>
      <c r="G32" s="29" t="s">
        <v>72</v>
      </c>
      <c r="H32" s="29" t="s">
        <v>72</v>
      </c>
      <c r="I32" s="29" t="s">
        <v>72</v>
      </c>
      <c r="J32" s="29" t="s">
        <v>72</v>
      </c>
      <c r="K32" s="29" t="s">
        <v>72</v>
      </c>
      <c r="L32" s="13">
        <v>32022</v>
      </c>
      <c r="M32" s="17">
        <v>4.3099999999999999E-2</v>
      </c>
      <c r="N32" s="11"/>
      <c r="O32" s="11"/>
      <c r="P32" s="11"/>
      <c r="Q32" s="11"/>
      <c r="R32" s="11"/>
      <c r="S32" s="11"/>
      <c r="T32" s="11"/>
      <c r="U32" s="11"/>
      <c r="V32" s="11"/>
      <c r="W32" s="11"/>
      <c r="X32" s="11"/>
      <c r="Y32" s="11"/>
      <c r="Z32" s="11"/>
      <c r="AA32" s="11"/>
      <c r="AB32" s="11"/>
      <c r="AC32" s="11"/>
      <c r="AD32" s="11"/>
      <c r="AE32" s="11"/>
      <c r="AF32" s="11"/>
      <c r="AG32" s="11"/>
      <c r="AH32" s="11"/>
      <c r="AI32" s="11"/>
      <c r="AJ32" s="11"/>
    </row>
    <row r="33" spans="1:36" x14ac:dyDescent="0.25">
      <c r="A33" s="34" t="s">
        <v>127</v>
      </c>
      <c r="B33" s="29" t="s">
        <v>72</v>
      </c>
      <c r="C33" s="29" t="s">
        <v>72</v>
      </c>
      <c r="D33" s="29" t="s">
        <v>72</v>
      </c>
      <c r="E33" s="29" t="s">
        <v>72</v>
      </c>
      <c r="F33" s="29" t="s">
        <v>72</v>
      </c>
      <c r="G33" s="29" t="s">
        <v>72</v>
      </c>
      <c r="H33" s="29" t="s">
        <v>72</v>
      </c>
      <c r="I33" s="29" t="s">
        <v>72</v>
      </c>
      <c r="J33" s="29" t="s">
        <v>72</v>
      </c>
      <c r="K33" s="29" t="s">
        <v>72</v>
      </c>
      <c r="L33" s="13">
        <v>31346</v>
      </c>
      <c r="M33" s="17">
        <v>4.2200000000000001E-2</v>
      </c>
      <c r="N33" s="11"/>
      <c r="O33" s="11"/>
      <c r="P33" s="11"/>
      <c r="Q33" s="11"/>
      <c r="R33" s="11"/>
      <c r="S33" s="11"/>
      <c r="T33" s="11"/>
      <c r="U33" s="11"/>
      <c r="V33" s="11"/>
      <c r="W33" s="11"/>
      <c r="X33" s="11"/>
      <c r="Y33" s="11"/>
      <c r="Z33" s="11"/>
      <c r="AA33" s="11"/>
      <c r="AB33" s="11"/>
      <c r="AC33" s="11"/>
      <c r="AD33" s="11"/>
      <c r="AE33" s="11"/>
      <c r="AF33" s="11"/>
      <c r="AG33" s="11"/>
      <c r="AH33" s="11"/>
      <c r="AI33" s="11"/>
      <c r="AJ33" s="11"/>
    </row>
    <row r="34" spans="1:36" x14ac:dyDescent="0.25">
      <c r="A34" s="34" t="s">
        <v>123</v>
      </c>
      <c r="B34" s="29" t="s">
        <v>72</v>
      </c>
      <c r="C34" s="29" t="s">
        <v>72</v>
      </c>
      <c r="D34" s="29" t="s">
        <v>72</v>
      </c>
      <c r="E34" s="29" t="s">
        <v>72</v>
      </c>
      <c r="F34" s="29" t="s">
        <v>72</v>
      </c>
      <c r="G34" s="29" t="s">
        <v>72</v>
      </c>
      <c r="H34" s="29" t="s">
        <v>72</v>
      </c>
      <c r="I34" s="29" t="s">
        <v>72</v>
      </c>
      <c r="J34" s="29" t="s">
        <v>72</v>
      </c>
      <c r="K34" s="29" t="s">
        <v>72</v>
      </c>
      <c r="L34" s="13">
        <v>23532</v>
      </c>
      <c r="M34" s="17">
        <v>3.1699999999999999E-2</v>
      </c>
      <c r="N34" s="11"/>
      <c r="O34" s="11"/>
      <c r="P34" s="11"/>
      <c r="Q34" s="11"/>
      <c r="R34" s="11"/>
      <c r="S34" s="11"/>
      <c r="T34" s="11"/>
      <c r="U34" s="11"/>
      <c r="V34" s="11"/>
      <c r="W34" s="11"/>
      <c r="X34" s="11"/>
      <c r="Y34" s="11"/>
      <c r="Z34" s="11"/>
      <c r="AA34" s="11"/>
      <c r="AB34" s="11"/>
      <c r="AC34" s="11"/>
      <c r="AD34" s="11"/>
      <c r="AE34" s="11"/>
      <c r="AF34" s="11"/>
      <c r="AG34" s="11"/>
      <c r="AH34" s="11"/>
      <c r="AI34" s="11"/>
      <c r="AJ34" s="11"/>
    </row>
    <row r="35" spans="1:36" x14ac:dyDescent="0.25">
      <c r="A35" s="33" t="s">
        <v>121</v>
      </c>
      <c r="B35" s="29" t="s">
        <v>72</v>
      </c>
      <c r="C35" s="29" t="s">
        <v>72</v>
      </c>
      <c r="D35" s="29" t="s">
        <v>72</v>
      </c>
      <c r="E35" s="29" t="s">
        <v>72</v>
      </c>
      <c r="F35" s="29" t="s">
        <v>72</v>
      </c>
      <c r="G35" s="29" t="s">
        <v>72</v>
      </c>
      <c r="H35" s="29" t="s">
        <v>72</v>
      </c>
      <c r="I35" s="29" t="s">
        <v>72</v>
      </c>
      <c r="J35" s="29">
        <v>1133</v>
      </c>
      <c r="K35" s="29">
        <v>0.28610000000000002</v>
      </c>
      <c r="L35" s="13">
        <v>144671</v>
      </c>
      <c r="M35" s="17">
        <v>0.19470000000000001</v>
      </c>
      <c r="N35" s="11"/>
      <c r="O35" s="11"/>
      <c r="P35" s="11"/>
      <c r="Q35" s="11"/>
      <c r="R35" s="11"/>
      <c r="S35" s="11"/>
      <c r="T35" s="11"/>
      <c r="U35" s="11"/>
      <c r="V35" s="11"/>
      <c r="W35" s="11"/>
      <c r="X35" s="11"/>
      <c r="Y35" s="11"/>
      <c r="Z35" s="11"/>
      <c r="AA35" s="11"/>
      <c r="AB35" s="11"/>
      <c r="AC35" s="11"/>
      <c r="AD35" s="11"/>
      <c r="AE35" s="11"/>
      <c r="AF35" s="11"/>
      <c r="AG35" s="11"/>
      <c r="AH35" s="11"/>
      <c r="AI35" s="11"/>
      <c r="AJ35" s="11"/>
    </row>
    <row r="36" spans="1:36" x14ac:dyDescent="0.25">
      <c r="A36" s="94" t="s">
        <v>75</v>
      </c>
      <c r="B36" s="95"/>
      <c r="C36" s="95"/>
      <c r="D36" s="95"/>
      <c r="E36" s="95"/>
      <c r="F36" s="95"/>
      <c r="G36" s="95"/>
      <c r="H36" s="95"/>
      <c r="I36" s="95"/>
      <c r="J36" s="95"/>
      <c r="K36" s="96"/>
      <c r="L36" s="97"/>
      <c r="M36" s="97"/>
    </row>
    <row r="37" spans="1:36" x14ac:dyDescent="0.25">
      <c r="A37" s="33" t="s">
        <v>13</v>
      </c>
      <c r="B37" s="13">
        <v>31884</v>
      </c>
      <c r="C37" s="17">
        <v>0.67510000000000003</v>
      </c>
      <c r="D37" s="13">
        <v>28936</v>
      </c>
      <c r="E37" s="17">
        <v>0.56010000000000004</v>
      </c>
      <c r="F37" s="13">
        <v>24464</v>
      </c>
      <c r="G37" s="17">
        <v>0.57140000000000002</v>
      </c>
      <c r="H37" s="13">
        <v>33288</v>
      </c>
      <c r="I37" s="17">
        <v>0.69689999999999996</v>
      </c>
      <c r="J37" s="29" t="s">
        <v>72</v>
      </c>
      <c r="K37" s="29" t="s">
        <v>72</v>
      </c>
      <c r="L37" s="13">
        <v>3964426</v>
      </c>
      <c r="M37" s="17">
        <v>0.74739999999999995</v>
      </c>
    </row>
    <row r="38" spans="1:36" x14ac:dyDescent="0.25">
      <c r="A38" s="33" t="s">
        <v>14</v>
      </c>
      <c r="B38" s="13">
        <v>10304</v>
      </c>
      <c r="C38" s="17">
        <v>0.21820000000000001</v>
      </c>
      <c r="D38" s="13">
        <v>16131</v>
      </c>
      <c r="E38" s="17">
        <v>0.31230000000000002</v>
      </c>
      <c r="F38" s="13">
        <v>11196</v>
      </c>
      <c r="G38" s="17">
        <v>0.26150000000000001</v>
      </c>
      <c r="H38" s="13">
        <v>6565</v>
      </c>
      <c r="I38" s="17">
        <v>0.13739999999999999</v>
      </c>
      <c r="J38" s="29" t="s">
        <v>72</v>
      </c>
      <c r="K38" s="29" t="s">
        <v>72</v>
      </c>
      <c r="L38" s="13">
        <v>379951</v>
      </c>
      <c r="M38" s="17">
        <v>7.1599999999999997E-2</v>
      </c>
    </row>
    <row r="39" spans="1:36" x14ac:dyDescent="0.25">
      <c r="A39" s="33" t="s">
        <v>15</v>
      </c>
      <c r="B39" s="13">
        <v>1010</v>
      </c>
      <c r="C39" s="17">
        <v>2.1399999999999999E-2</v>
      </c>
      <c r="D39" s="13">
        <v>1635</v>
      </c>
      <c r="E39" s="17">
        <v>3.1699999999999999E-2</v>
      </c>
      <c r="F39" s="13">
        <v>3833</v>
      </c>
      <c r="G39" s="17">
        <v>8.9499999999999996E-2</v>
      </c>
      <c r="H39" s="13">
        <v>2191</v>
      </c>
      <c r="I39" s="17">
        <v>4.5900000000000003E-2</v>
      </c>
      <c r="J39" s="29" t="s">
        <v>72</v>
      </c>
      <c r="K39" s="29" t="s">
        <v>72</v>
      </c>
      <c r="L39" s="13">
        <v>178707</v>
      </c>
      <c r="M39" s="17">
        <v>3.3700000000000001E-2</v>
      </c>
    </row>
    <row r="40" spans="1:36" x14ac:dyDescent="0.25">
      <c r="A40" s="34" t="s">
        <v>157</v>
      </c>
      <c r="B40" s="13">
        <v>4030</v>
      </c>
      <c r="C40" s="17">
        <v>8.5300000000000001E-2</v>
      </c>
      <c r="D40" s="13">
        <v>4957</v>
      </c>
      <c r="E40" s="17">
        <v>9.6000000000000002E-2</v>
      </c>
      <c r="F40" s="13">
        <v>3322</v>
      </c>
      <c r="G40" s="17">
        <v>7.7600000000000002E-2</v>
      </c>
      <c r="H40" s="13">
        <v>5719</v>
      </c>
      <c r="I40" s="17">
        <v>0.1197</v>
      </c>
      <c r="J40" s="29" t="s">
        <v>72</v>
      </c>
      <c r="K40" s="29" t="s">
        <v>72</v>
      </c>
      <c r="L40" s="13">
        <v>781370</v>
      </c>
      <c r="M40" s="17">
        <v>0.14729999999999999</v>
      </c>
    </row>
    <row r="41" spans="1:36" x14ac:dyDescent="0.25">
      <c r="A41" s="94" t="s">
        <v>26</v>
      </c>
      <c r="B41" s="95"/>
      <c r="C41" s="95"/>
      <c r="D41" s="95"/>
      <c r="E41" s="95"/>
      <c r="F41" s="95"/>
      <c r="G41" s="95"/>
      <c r="H41" s="95"/>
      <c r="I41" s="95"/>
      <c r="J41" s="95"/>
      <c r="K41" s="96"/>
      <c r="L41" s="97"/>
      <c r="M41" s="97"/>
    </row>
    <row r="42" spans="1:36" x14ac:dyDescent="0.25">
      <c r="A42" s="33" t="s">
        <v>19</v>
      </c>
      <c r="B42" s="13">
        <v>36795</v>
      </c>
      <c r="C42" s="17">
        <v>0.7732</v>
      </c>
      <c r="D42" s="13">
        <v>43386</v>
      </c>
      <c r="E42" s="17">
        <v>0.83789999999999998</v>
      </c>
      <c r="F42" s="13">
        <v>31493</v>
      </c>
      <c r="G42" s="17">
        <v>0.74939999999999996</v>
      </c>
      <c r="H42" s="13">
        <v>34702</v>
      </c>
      <c r="I42" s="17">
        <v>0.73750000000000004</v>
      </c>
      <c r="J42" s="13">
        <v>36474</v>
      </c>
      <c r="K42" s="17">
        <v>0.77529999999999999</v>
      </c>
      <c r="L42" s="13">
        <v>4171963</v>
      </c>
      <c r="M42" s="17">
        <v>0.78169999999999995</v>
      </c>
    </row>
    <row r="43" spans="1:36" x14ac:dyDescent="0.25">
      <c r="A43" s="33" t="s">
        <v>17</v>
      </c>
      <c r="B43" s="13">
        <v>7078</v>
      </c>
      <c r="C43" s="17">
        <v>0.1487</v>
      </c>
      <c r="D43" s="13">
        <v>5123</v>
      </c>
      <c r="E43" s="17">
        <v>9.8900000000000002E-2</v>
      </c>
      <c r="F43" s="13">
        <v>5462</v>
      </c>
      <c r="G43" s="17">
        <v>0.13</v>
      </c>
      <c r="H43" s="13">
        <v>7207</v>
      </c>
      <c r="I43" s="17">
        <v>0.1532</v>
      </c>
      <c r="J43" s="13">
        <v>4625</v>
      </c>
      <c r="K43" s="17">
        <v>9.8299999999999998E-2</v>
      </c>
      <c r="L43" s="13">
        <v>707190</v>
      </c>
      <c r="M43" s="17">
        <v>0.13250000000000001</v>
      </c>
    </row>
    <row r="44" spans="1:36" x14ac:dyDescent="0.25">
      <c r="A44" s="33" t="s">
        <v>18</v>
      </c>
      <c r="B44" s="13">
        <v>3713</v>
      </c>
      <c r="C44" s="17">
        <v>7.8E-2</v>
      </c>
      <c r="D44" s="13">
        <v>3270</v>
      </c>
      <c r="E44" s="17">
        <v>6.3200000000000006E-2</v>
      </c>
      <c r="F44" s="13">
        <v>5070</v>
      </c>
      <c r="G44" s="17">
        <v>0.1206</v>
      </c>
      <c r="H44" s="13">
        <v>5144</v>
      </c>
      <c r="I44" s="17">
        <v>0.10929999999999999</v>
      </c>
      <c r="J44" s="13">
        <v>5945</v>
      </c>
      <c r="K44" s="17">
        <v>0.12640000000000001</v>
      </c>
      <c r="L44" s="13">
        <v>457771</v>
      </c>
      <c r="M44" s="17">
        <v>8.5800000000000001E-2</v>
      </c>
    </row>
    <row r="45" spans="1:36" x14ac:dyDescent="0.25">
      <c r="A45" s="3" t="s">
        <v>24</v>
      </c>
      <c r="B45" s="13">
        <v>3688</v>
      </c>
      <c r="C45" s="17">
        <v>0.34749999999999998</v>
      </c>
      <c r="D45" s="13">
        <v>5085</v>
      </c>
      <c r="E45" s="17">
        <v>0.60589999999999999</v>
      </c>
      <c r="F45" s="13">
        <v>4774</v>
      </c>
      <c r="G45" s="17">
        <v>0.46500000000000002</v>
      </c>
      <c r="H45" s="13">
        <v>7881</v>
      </c>
      <c r="I45" s="17">
        <v>0.64119999999999999</v>
      </c>
      <c r="J45" s="13">
        <v>4775</v>
      </c>
      <c r="K45" s="17">
        <v>0.4637</v>
      </c>
      <c r="L45" s="13">
        <v>723516</v>
      </c>
      <c r="M45" s="17">
        <v>0.63649999999999995</v>
      </c>
    </row>
    <row r="46" spans="1:36" x14ac:dyDescent="0.25">
      <c r="A46" s="3" t="s">
        <v>20</v>
      </c>
      <c r="B46" s="13">
        <v>6924</v>
      </c>
      <c r="C46" s="17">
        <v>0.65249999999999997</v>
      </c>
      <c r="D46" s="13">
        <v>3308</v>
      </c>
      <c r="E46" s="17">
        <v>0.39410000000000001</v>
      </c>
      <c r="F46" s="13">
        <v>5492</v>
      </c>
      <c r="G46" s="17">
        <v>0.53500000000000003</v>
      </c>
      <c r="H46" s="13">
        <v>4410</v>
      </c>
      <c r="I46" s="17">
        <v>0.35880000000000001</v>
      </c>
      <c r="J46" s="13">
        <v>5522</v>
      </c>
      <c r="K46" s="17">
        <v>0.5363</v>
      </c>
      <c r="L46" s="13">
        <v>413127</v>
      </c>
      <c r="M46" s="17">
        <v>0.36349999999999999</v>
      </c>
    </row>
    <row r="47" spans="1:36" x14ac:dyDescent="0.25">
      <c r="A47" s="92" t="s">
        <v>60</v>
      </c>
      <c r="B47" s="93"/>
      <c r="C47" s="93"/>
      <c r="D47" s="93"/>
      <c r="E47" s="93"/>
      <c r="F47" s="93"/>
      <c r="G47" s="93"/>
      <c r="H47" s="93"/>
      <c r="I47" s="93"/>
      <c r="J47" s="93"/>
      <c r="K47" s="93"/>
      <c r="L47" s="76"/>
      <c r="M47" s="76"/>
    </row>
    <row r="48" spans="1:36" x14ac:dyDescent="0.25">
      <c r="A48" s="94" t="s">
        <v>34</v>
      </c>
      <c r="B48" s="95"/>
      <c r="C48" s="95"/>
      <c r="D48" s="95"/>
      <c r="E48" s="95"/>
      <c r="F48" s="95"/>
      <c r="G48" s="95"/>
      <c r="H48" s="95"/>
      <c r="I48" s="95"/>
      <c r="J48" s="95"/>
      <c r="K48" s="96"/>
      <c r="L48" s="97"/>
      <c r="M48" s="97"/>
    </row>
    <row r="49" spans="1:36" x14ac:dyDescent="0.25">
      <c r="A49" s="33" t="s">
        <v>67</v>
      </c>
      <c r="B49" s="13">
        <v>11451</v>
      </c>
      <c r="C49" s="17">
        <v>0.2402</v>
      </c>
      <c r="D49" s="13">
        <v>14237</v>
      </c>
      <c r="E49" s="17">
        <v>0.2752</v>
      </c>
      <c r="F49" s="13">
        <v>8170</v>
      </c>
      <c r="G49" s="17">
        <v>0.19320000000000001</v>
      </c>
      <c r="H49" s="13">
        <v>13685</v>
      </c>
      <c r="I49" s="17">
        <v>0.28739999999999999</v>
      </c>
      <c r="J49" s="13">
        <v>5645</v>
      </c>
      <c r="K49" s="17">
        <v>0.1198</v>
      </c>
      <c r="L49" s="13">
        <v>837470</v>
      </c>
      <c r="M49" s="17">
        <v>0.15679999999999999</v>
      </c>
    </row>
    <row r="50" spans="1:36" x14ac:dyDescent="0.25">
      <c r="A50" s="27" t="s">
        <v>158</v>
      </c>
      <c r="B50" s="29" t="s">
        <v>72</v>
      </c>
      <c r="C50" s="29" t="s">
        <v>72</v>
      </c>
      <c r="D50" s="29" t="s">
        <v>72</v>
      </c>
      <c r="E50" s="29" t="s">
        <v>72</v>
      </c>
      <c r="F50" s="29" t="s">
        <v>72</v>
      </c>
      <c r="G50" s="29" t="s">
        <v>72</v>
      </c>
      <c r="H50" s="29" t="s">
        <v>72</v>
      </c>
      <c r="I50" s="29" t="s">
        <v>72</v>
      </c>
      <c r="J50" s="13">
        <v>4529</v>
      </c>
      <c r="K50" s="17">
        <v>0.80220000000000002</v>
      </c>
      <c r="L50" s="13">
        <v>594433</v>
      </c>
      <c r="M50" s="17">
        <v>0.72519999999999996</v>
      </c>
      <c r="N50" s="11"/>
      <c r="O50" s="11"/>
      <c r="P50" s="11"/>
      <c r="Q50" s="11"/>
      <c r="R50" s="11"/>
      <c r="S50" s="11"/>
      <c r="T50" s="11"/>
      <c r="U50" s="11"/>
      <c r="V50" s="11"/>
      <c r="W50" s="11"/>
      <c r="X50" s="11"/>
      <c r="Y50" s="11"/>
      <c r="Z50" s="11"/>
      <c r="AA50" s="11"/>
      <c r="AB50" s="11"/>
      <c r="AC50" s="11"/>
      <c r="AD50" s="11"/>
      <c r="AE50" s="11"/>
      <c r="AF50" s="11"/>
      <c r="AG50" s="11"/>
      <c r="AH50" s="11"/>
      <c r="AI50" s="11"/>
      <c r="AJ50" s="11"/>
    </row>
    <row r="51" spans="1:36" x14ac:dyDescent="0.25">
      <c r="A51" s="27" t="s">
        <v>159</v>
      </c>
      <c r="B51" s="29" t="s">
        <v>72</v>
      </c>
      <c r="C51" s="29" t="s">
        <v>72</v>
      </c>
      <c r="D51" s="29" t="s">
        <v>72</v>
      </c>
      <c r="E51" s="29" t="s">
        <v>72</v>
      </c>
      <c r="F51" s="29" t="s">
        <v>72</v>
      </c>
      <c r="G51" s="29" t="s">
        <v>72</v>
      </c>
      <c r="H51" s="29" t="s">
        <v>72</v>
      </c>
      <c r="I51" s="29" t="s">
        <v>72</v>
      </c>
      <c r="J51" s="13">
        <v>1746</v>
      </c>
      <c r="K51" s="17">
        <v>0.30930000000000002</v>
      </c>
      <c r="L51" s="13">
        <v>354986</v>
      </c>
      <c r="M51" s="17">
        <v>0.43309999999999998</v>
      </c>
      <c r="N51" s="11"/>
      <c r="O51" s="11"/>
      <c r="P51" s="11"/>
      <c r="Q51" s="11"/>
      <c r="R51" s="11"/>
      <c r="S51" s="11"/>
      <c r="T51" s="11"/>
      <c r="U51" s="11"/>
      <c r="V51" s="11"/>
      <c r="W51" s="11"/>
      <c r="X51" s="11"/>
      <c r="Y51" s="11"/>
      <c r="Z51" s="11"/>
      <c r="AA51" s="11"/>
      <c r="AB51" s="11"/>
      <c r="AC51" s="11"/>
      <c r="AD51" s="11"/>
      <c r="AE51" s="11"/>
      <c r="AF51" s="11"/>
      <c r="AG51" s="11"/>
      <c r="AH51" s="11"/>
      <c r="AI51" s="11"/>
      <c r="AJ51" s="11"/>
    </row>
    <row r="52" spans="1:36" x14ac:dyDescent="0.25">
      <c r="A52" s="33" t="s">
        <v>36</v>
      </c>
      <c r="B52" s="13">
        <v>3550</v>
      </c>
      <c r="C52" s="17">
        <v>9.2799999999999994E-2</v>
      </c>
      <c r="D52" s="13">
        <v>4297</v>
      </c>
      <c r="E52" s="17">
        <v>0.1103</v>
      </c>
      <c r="F52" s="13">
        <v>2027</v>
      </c>
      <c r="G52" s="17">
        <v>5.62E-2</v>
      </c>
      <c r="H52" s="13">
        <v>3658</v>
      </c>
      <c r="I52" s="17">
        <v>8.3900000000000002E-2</v>
      </c>
      <c r="J52" s="13">
        <v>3923</v>
      </c>
      <c r="K52" s="17">
        <v>8.8499999999999995E-2</v>
      </c>
      <c r="L52" s="13">
        <v>570212</v>
      </c>
      <c r="M52" s="17">
        <v>0.1138</v>
      </c>
    </row>
    <row r="53" spans="1:36" x14ac:dyDescent="0.25">
      <c r="A53" s="27" t="s">
        <v>158</v>
      </c>
      <c r="B53" s="29" t="s">
        <v>72</v>
      </c>
      <c r="C53" s="29" t="s">
        <v>72</v>
      </c>
      <c r="D53" s="29" t="s">
        <v>72</v>
      </c>
      <c r="E53" s="29" t="s">
        <v>72</v>
      </c>
      <c r="F53" s="29" t="s">
        <v>72</v>
      </c>
      <c r="G53" s="29" t="s">
        <v>72</v>
      </c>
      <c r="H53" s="29" t="s">
        <v>72</v>
      </c>
      <c r="I53" s="29" t="s">
        <v>72</v>
      </c>
      <c r="J53" s="29" t="s">
        <v>72</v>
      </c>
      <c r="K53" s="29" t="s">
        <v>72</v>
      </c>
      <c r="L53" s="13">
        <v>358711</v>
      </c>
      <c r="M53" s="17">
        <v>0.64500000000000002</v>
      </c>
    </row>
    <row r="54" spans="1:36" x14ac:dyDescent="0.25">
      <c r="A54" s="27" t="s">
        <v>159</v>
      </c>
      <c r="B54" s="29" t="s">
        <v>72</v>
      </c>
      <c r="C54" s="29" t="s">
        <v>72</v>
      </c>
      <c r="D54" s="29" t="s">
        <v>72</v>
      </c>
      <c r="E54" s="29" t="s">
        <v>72</v>
      </c>
      <c r="F54" s="29" t="s">
        <v>72</v>
      </c>
      <c r="G54" s="29" t="s">
        <v>72</v>
      </c>
      <c r="H54" s="29" t="s">
        <v>72</v>
      </c>
      <c r="I54" s="29" t="s">
        <v>72</v>
      </c>
      <c r="J54" s="29" t="s">
        <v>72</v>
      </c>
      <c r="K54" s="29" t="s">
        <v>72</v>
      </c>
      <c r="L54" s="13">
        <v>276368</v>
      </c>
      <c r="M54" s="17">
        <v>0.49690000000000001</v>
      </c>
    </row>
    <row r="55" spans="1:36" x14ac:dyDescent="0.25">
      <c r="A55" s="33" t="s">
        <v>35</v>
      </c>
      <c r="B55" s="13">
        <v>7050</v>
      </c>
      <c r="C55" s="17">
        <v>0.14810000000000001</v>
      </c>
      <c r="D55" s="13">
        <v>4890</v>
      </c>
      <c r="E55" s="17">
        <v>9.4500000000000001E-2</v>
      </c>
      <c r="F55" s="13">
        <v>1952</v>
      </c>
      <c r="G55" s="17">
        <v>4.65E-2</v>
      </c>
      <c r="H55" s="13">
        <v>5578</v>
      </c>
      <c r="I55" s="17">
        <v>0.11749999999999999</v>
      </c>
      <c r="J55" s="13">
        <v>4802</v>
      </c>
      <c r="K55" s="17">
        <v>0.1016</v>
      </c>
      <c r="L55" s="13">
        <v>605943</v>
      </c>
      <c r="M55" s="17">
        <v>0.1134</v>
      </c>
    </row>
    <row r="56" spans="1:36" x14ac:dyDescent="0.25">
      <c r="A56" s="27" t="s">
        <v>158</v>
      </c>
      <c r="B56" s="29" t="s">
        <v>72</v>
      </c>
      <c r="C56" s="29" t="s">
        <v>72</v>
      </c>
      <c r="D56" s="29" t="s">
        <v>72</v>
      </c>
      <c r="E56" s="29" t="s">
        <v>72</v>
      </c>
      <c r="F56" s="29" t="s">
        <v>72</v>
      </c>
      <c r="G56" s="29" t="s">
        <v>72</v>
      </c>
      <c r="H56" s="29" t="s">
        <v>72</v>
      </c>
      <c r="I56" s="29" t="s">
        <v>72</v>
      </c>
      <c r="J56" s="29" t="s">
        <v>72</v>
      </c>
      <c r="K56" s="29" t="s">
        <v>72</v>
      </c>
      <c r="L56" s="13">
        <v>459217</v>
      </c>
      <c r="M56" s="17">
        <v>0.76729999999999998</v>
      </c>
    </row>
    <row r="57" spans="1:36" x14ac:dyDescent="0.25">
      <c r="A57" s="27" t="s">
        <v>159</v>
      </c>
      <c r="B57" s="29" t="s">
        <v>72</v>
      </c>
      <c r="C57" s="29" t="s">
        <v>72</v>
      </c>
      <c r="D57" s="29" t="s">
        <v>72</v>
      </c>
      <c r="E57" s="29" t="s">
        <v>72</v>
      </c>
      <c r="F57" s="29" t="s">
        <v>72</v>
      </c>
      <c r="G57" s="29" t="s">
        <v>72</v>
      </c>
      <c r="H57" s="29" t="s">
        <v>72</v>
      </c>
      <c r="I57" s="29" t="s">
        <v>72</v>
      </c>
      <c r="J57" s="29">
        <v>1167</v>
      </c>
      <c r="K57" s="29">
        <v>0.24579999999999999</v>
      </c>
      <c r="L57" s="13">
        <v>223579</v>
      </c>
      <c r="M57" s="17">
        <v>0.37359999999999999</v>
      </c>
    </row>
    <row r="58" spans="1:36" x14ac:dyDescent="0.25">
      <c r="A58" s="33" t="s">
        <v>62</v>
      </c>
      <c r="B58" s="13" t="s">
        <v>72</v>
      </c>
      <c r="C58" s="13" t="s">
        <v>72</v>
      </c>
      <c r="D58" s="13" t="s">
        <v>72</v>
      </c>
      <c r="E58" s="13" t="s">
        <v>72</v>
      </c>
      <c r="F58" s="13">
        <v>2674</v>
      </c>
      <c r="G58" s="17">
        <v>6.1800000000000001E-2</v>
      </c>
      <c r="H58" s="13">
        <v>3740</v>
      </c>
      <c r="I58" s="17">
        <v>7.8299999999999995E-2</v>
      </c>
      <c r="J58" s="13">
        <v>4236</v>
      </c>
      <c r="K58" s="17">
        <v>8.9599999999999999E-2</v>
      </c>
      <c r="L58" s="13">
        <v>296844</v>
      </c>
      <c r="M58" s="17">
        <v>5.5199999999999999E-2</v>
      </c>
    </row>
    <row r="59" spans="1:36" x14ac:dyDescent="0.25">
      <c r="A59" s="27" t="s">
        <v>158</v>
      </c>
      <c r="B59" s="29" t="s">
        <v>72</v>
      </c>
      <c r="C59" s="29" t="s">
        <v>72</v>
      </c>
      <c r="D59" s="29" t="s">
        <v>72</v>
      </c>
      <c r="E59" s="29" t="s">
        <v>72</v>
      </c>
      <c r="F59" s="29" t="s">
        <v>72</v>
      </c>
      <c r="G59" s="29" t="s">
        <v>72</v>
      </c>
      <c r="H59" s="29" t="s">
        <v>72</v>
      </c>
      <c r="I59" s="29" t="s">
        <v>72</v>
      </c>
      <c r="J59" s="29">
        <v>2408</v>
      </c>
      <c r="K59" s="41">
        <v>0.57589999999999997</v>
      </c>
      <c r="L59" s="13">
        <v>185591</v>
      </c>
      <c r="M59" s="17">
        <v>0.64159999999999995</v>
      </c>
      <c r="N59" s="11"/>
      <c r="O59" s="11"/>
      <c r="P59" s="11"/>
      <c r="Q59" s="11"/>
      <c r="R59" s="11"/>
      <c r="S59" s="11"/>
      <c r="T59" s="11"/>
      <c r="U59" s="11"/>
      <c r="V59" s="11"/>
      <c r="W59" s="11"/>
      <c r="X59" s="11"/>
      <c r="Y59" s="11"/>
      <c r="Z59" s="11"/>
      <c r="AA59" s="11"/>
      <c r="AB59" s="11"/>
      <c r="AC59" s="11"/>
      <c r="AD59" s="11"/>
      <c r="AE59" s="11"/>
      <c r="AF59" s="11"/>
      <c r="AG59" s="11"/>
      <c r="AH59" s="11"/>
      <c r="AI59" s="11"/>
      <c r="AJ59" s="11"/>
    </row>
    <row r="60" spans="1:36" x14ac:dyDescent="0.25">
      <c r="A60" s="27" t="s">
        <v>159</v>
      </c>
      <c r="B60" s="29" t="s">
        <v>72</v>
      </c>
      <c r="C60" s="29" t="s">
        <v>72</v>
      </c>
      <c r="D60" s="29" t="s">
        <v>72</v>
      </c>
      <c r="E60" s="29" t="s">
        <v>72</v>
      </c>
      <c r="F60" s="29" t="s">
        <v>72</v>
      </c>
      <c r="G60" s="29" t="s">
        <v>72</v>
      </c>
      <c r="H60" s="29" t="s">
        <v>72</v>
      </c>
      <c r="I60" s="29" t="s">
        <v>72</v>
      </c>
      <c r="J60" s="13">
        <v>2537</v>
      </c>
      <c r="K60" s="17">
        <v>0.60660000000000003</v>
      </c>
      <c r="L60" s="13">
        <v>168922</v>
      </c>
      <c r="M60" s="17">
        <v>0.58399999999999996</v>
      </c>
      <c r="N60" s="11"/>
      <c r="O60" s="11"/>
      <c r="P60" s="11"/>
      <c r="Q60" s="11"/>
      <c r="R60" s="11"/>
      <c r="S60" s="11"/>
      <c r="T60" s="11"/>
      <c r="U60" s="11"/>
      <c r="V60" s="11"/>
      <c r="W60" s="11"/>
      <c r="X60" s="11"/>
      <c r="Y60" s="11"/>
      <c r="Z60" s="11"/>
      <c r="AA60" s="11"/>
      <c r="AB60" s="11"/>
      <c r="AC60" s="11"/>
      <c r="AD60" s="11"/>
      <c r="AE60" s="11"/>
      <c r="AF60" s="11"/>
      <c r="AG60" s="11"/>
      <c r="AH60" s="11"/>
      <c r="AI60" s="11"/>
      <c r="AJ60" s="11"/>
    </row>
    <row r="61" spans="1:36" x14ac:dyDescent="0.25">
      <c r="A61" s="63" t="s">
        <v>173</v>
      </c>
      <c r="B61" s="13" t="s">
        <v>72</v>
      </c>
      <c r="C61" s="13" t="s">
        <v>72</v>
      </c>
      <c r="D61" s="13" t="s">
        <v>72</v>
      </c>
      <c r="E61" s="13" t="s">
        <v>72</v>
      </c>
      <c r="F61" s="13">
        <v>792.16970000000003</v>
      </c>
      <c r="G61" s="17">
        <v>4.4200000000000003E-2</v>
      </c>
      <c r="H61" s="13">
        <v>5092</v>
      </c>
      <c r="I61" s="17">
        <v>0.22989999999999999</v>
      </c>
      <c r="J61" s="13">
        <v>1638</v>
      </c>
      <c r="K61" s="17">
        <v>8.72E-2</v>
      </c>
      <c r="L61" s="13">
        <v>345778</v>
      </c>
      <c r="M61" s="17">
        <v>0.1328</v>
      </c>
    </row>
    <row r="62" spans="1:36" x14ac:dyDescent="0.25">
      <c r="A62" s="28" t="s">
        <v>104</v>
      </c>
      <c r="B62" s="29" t="s">
        <v>72</v>
      </c>
      <c r="C62" s="29" t="s">
        <v>72</v>
      </c>
      <c r="D62" s="29" t="s">
        <v>72</v>
      </c>
      <c r="E62" s="29" t="s">
        <v>72</v>
      </c>
      <c r="F62" s="29" t="s">
        <v>72</v>
      </c>
      <c r="G62" s="29" t="s">
        <v>72</v>
      </c>
      <c r="H62" s="29" t="s">
        <v>72</v>
      </c>
      <c r="I62" s="29" t="s">
        <v>72</v>
      </c>
      <c r="J62" s="13">
        <v>3234</v>
      </c>
      <c r="K62" s="17">
        <v>6.8500000000000005E-2</v>
      </c>
      <c r="L62" s="13">
        <v>291358</v>
      </c>
      <c r="M62" s="17">
        <v>5.4300000000000001E-2</v>
      </c>
      <c r="N62" s="11"/>
      <c r="O62" s="11"/>
      <c r="P62" s="11"/>
      <c r="Q62" s="11"/>
      <c r="R62" s="11"/>
      <c r="S62" s="11"/>
      <c r="T62" s="11"/>
      <c r="U62" s="11"/>
      <c r="V62" s="11"/>
      <c r="W62" s="11"/>
      <c r="X62" s="11"/>
      <c r="Y62" s="11"/>
      <c r="Z62" s="11"/>
      <c r="AA62" s="11"/>
      <c r="AB62" s="11"/>
      <c r="AC62" s="11"/>
      <c r="AD62" s="11"/>
      <c r="AE62" s="11"/>
      <c r="AF62" s="11"/>
      <c r="AG62" s="11"/>
      <c r="AH62" s="11"/>
      <c r="AI62" s="11"/>
      <c r="AJ62" s="11"/>
    </row>
    <row r="63" spans="1:36" x14ac:dyDescent="0.25">
      <c r="A63" s="28" t="s">
        <v>105</v>
      </c>
      <c r="B63" s="29" t="s">
        <v>72</v>
      </c>
      <c r="C63" s="29" t="s">
        <v>72</v>
      </c>
      <c r="D63" s="29" t="s">
        <v>72</v>
      </c>
      <c r="E63" s="29" t="s">
        <v>72</v>
      </c>
      <c r="F63" s="29" t="s">
        <v>72</v>
      </c>
      <c r="G63" s="29" t="s">
        <v>72</v>
      </c>
      <c r="H63" s="29" t="s">
        <v>72</v>
      </c>
      <c r="I63" s="29" t="s">
        <v>72</v>
      </c>
      <c r="J63" s="13">
        <v>2531</v>
      </c>
      <c r="K63" s="17">
        <v>5.3600000000000002E-2</v>
      </c>
      <c r="L63" s="13">
        <v>295586</v>
      </c>
      <c r="M63" s="17">
        <v>5.5199999999999999E-2</v>
      </c>
      <c r="N63" s="11"/>
      <c r="O63" s="11"/>
      <c r="P63" s="11"/>
      <c r="Q63" s="11"/>
      <c r="R63" s="11"/>
      <c r="S63" s="11"/>
      <c r="T63" s="11"/>
      <c r="U63" s="11"/>
      <c r="V63" s="11"/>
      <c r="W63" s="11"/>
      <c r="X63" s="11"/>
      <c r="Y63" s="11"/>
      <c r="Z63" s="11"/>
      <c r="AA63" s="11"/>
      <c r="AB63" s="11"/>
      <c r="AC63" s="11"/>
      <c r="AD63" s="11"/>
      <c r="AE63" s="11"/>
      <c r="AF63" s="11"/>
      <c r="AG63" s="11"/>
      <c r="AH63" s="11"/>
      <c r="AI63" s="11"/>
      <c r="AJ63" s="11"/>
    </row>
    <row r="64" spans="1:36" x14ac:dyDescent="0.25">
      <c r="A64" s="28" t="s">
        <v>106</v>
      </c>
      <c r="B64" s="29" t="s">
        <v>72</v>
      </c>
      <c r="C64" s="29" t="s">
        <v>72</v>
      </c>
      <c r="D64" s="29" t="s">
        <v>72</v>
      </c>
      <c r="E64" s="29" t="s">
        <v>72</v>
      </c>
      <c r="F64" s="29" t="s">
        <v>72</v>
      </c>
      <c r="G64" s="29" t="s">
        <v>72</v>
      </c>
      <c r="H64" s="29" t="s">
        <v>72</v>
      </c>
      <c r="I64" s="29" t="s">
        <v>72</v>
      </c>
      <c r="J64" s="13">
        <v>1914</v>
      </c>
      <c r="K64" s="17">
        <v>4.0599999999999997E-2</v>
      </c>
      <c r="L64" s="13">
        <v>297652</v>
      </c>
      <c r="M64" s="17">
        <v>5.5500000000000001E-2</v>
      </c>
      <c r="N64" s="11"/>
      <c r="O64" s="11"/>
      <c r="P64" s="11"/>
      <c r="Q64" s="11"/>
      <c r="R64" s="11"/>
      <c r="S64" s="11"/>
      <c r="T64" s="11"/>
      <c r="U64" s="11"/>
      <c r="V64" s="11"/>
      <c r="W64" s="11"/>
      <c r="X64" s="11"/>
      <c r="Y64" s="11"/>
      <c r="Z64" s="11"/>
      <c r="AA64" s="11"/>
      <c r="AB64" s="11"/>
      <c r="AC64" s="11"/>
      <c r="AD64" s="11"/>
      <c r="AE64" s="11"/>
      <c r="AF64" s="11"/>
      <c r="AG64" s="11"/>
      <c r="AH64" s="11"/>
      <c r="AI64" s="11"/>
      <c r="AJ64" s="11"/>
    </row>
    <row r="65" spans="1:36" x14ac:dyDescent="0.25">
      <c r="A65" s="28" t="s">
        <v>107</v>
      </c>
      <c r="B65" s="29" t="s">
        <v>72</v>
      </c>
      <c r="C65" s="29" t="s">
        <v>72</v>
      </c>
      <c r="D65" s="29" t="s">
        <v>72</v>
      </c>
      <c r="E65" s="29" t="s">
        <v>72</v>
      </c>
      <c r="F65" s="29" t="s">
        <v>72</v>
      </c>
      <c r="G65" s="29" t="s">
        <v>72</v>
      </c>
      <c r="H65" s="29" t="s">
        <v>72</v>
      </c>
      <c r="I65" s="29" t="s">
        <v>72</v>
      </c>
      <c r="J65" s="13">
        <v>5336</v>
      </c>
      <c r="K65" s="17">
        <v>0.1133</v>
      </c>
      <c r="L65" s="13">
        <v>386408</v>
      </c>
      <c r="M65" s="17">
        <v>7.2099999999999997E-2</v>
      </c>
      <c r="N65" s="11"/>
      <c r="O65" s="11"/>
      <c r="P65" s="11"/>
      <c r="Q65" s="11"/>
      <c r="R65" s="11"/>
      <c r="S65" s="11"/>
      <c r="T65" s="11"/>
      <c r="U65" s="11"/>
      <c r="V65" s="11"/>
      <c r="W65" s="11"/>
      <c r="X65" s="11"/>
      <c r="Y65" s="11"/>
      <c r="Z65" s="11"/>
      <c r="AA65" s="11"/>
      <c r="AB65" s="11"/>
      <c r="AC65" s="11"/>
      <c r="AD65" s="11"/>
      <c r="AE65" s="11"/>
      <c r="AF65" s="11"/>
      <c r="AG65" s="11"/>
      <c r="AH65" s="11"/>
      <c r="AI65" s="11"/>
      <c r="AJ65" s="11"/>
    </row>
    <row r="66" spans="1:36" x14ac:dyDescent="0.25">
      <c r="A66" s="92" t="s">
        <v>59</v>
      </c>
      <c r="B66" s="93"/>
      <c r="C66" s="93"/>
      <c r="D66" s="93"/>
      <c r="E66" s="93"/>
      <c r="F66" s="93"/>
      <c r="G66" s="93"/>
      <c r="H66" s="93"/>
      <c r="I66" s="93"/>
      <c r="J66" s="93"/>
      <c r="K66" s="93"/>
      <c r="L66" s="76"/>
      <c r="M66" s="76"/>
    </row>
    <row r="67" spans="1:36" x14ac:dyDescent="0.25">
      <c r="A67" s="33" t="s">
        <v>30</v>
      </c>
      <c r="B67" s="13">
        <v>20943</v>
      </c>
      <c r="C67" s="17">
        <v>0.43930000000000002</v>
      </c>
      <c r="D67" s="13">
        <v>25382</v>
      </c>
      <c r="E67" s="17">
        <v>0.4909</v>
      </c>
      <c r="F67" s="13">
        <v>23755</v>
      </c>
      <c r="G67" s="17">
        <v>0.54920000000000002</v>
      </c>
      <c r="H67" s="13">
        <v>25819</v>
      </c>
      <c r="I67" s="17">
        <v>0.54349999999999998</v>
      </c>
      <c r="J67" s="13">
        <v>25105</v>
      </c>
      <c r="K67" s="17">
        <v>0.53120000000000001</v>
      </c>
      <c r="L67" s="13">
        <v>3549819</v>
      </c>
      <c r="M67" s="17">
        <v>0.66400000000000003</v>
      </c>
    </row>
    <row r="68" spans="1:36" x14ac:dyDescent="0.25">
      <c r="A68" s="33" t="s">
        <v>31</v>
      </c>
      <c r="B68" s="13">
        <v>22745</v>
      </c>
      <c r="C68" s="17">
        <v>0.48020000000000002</v>
      </c>
      <c r="D68" s="13">
        <v>21585</v>
      </c>
      <c r="E68" s="17">
        <v>0.43090000000000001</v>
      </c>
      <c r="F68" s="13">
        <v>21338</v>
      </c>
      <c r="G68" s="17">
        <v>0.50690000000000002</v>
      </c>
      <c r="H68" s="13">
        <v>29479</v>
      </c>
      <c r="I68" s="17">
        <v>0.62980000000000003</v>
      </c>
      <c r="J68" s="13">
        <v>24006</v>
      </c>
      <c r="K68" s="17">
        <v>0.51090000000000002</v>
      </c>
      <c r="L68" s="13">
        <v>3726709</v>
      </c>
      <c r="M68" s="17">
        <v>0.7026</v>
      </c>
    </row>
    <row r="69" spans="1:36" x14ac:dyDescent="0.25">
      <c r="A69" s="33" t="s">
        <v>32</v>
      </c>
      <c r="B69" s="29" t="s">
        <v>72</v>
      </c>
      <c r="C69" s="29" t="s">
        <v>72</v>
      </c>
      <c r="D69" s="29" t="s">
        <v>72</v>
      </c>
      <c r="E69" s="29" t="s">
        <v>72</v>
      </c>
      <c r="F69" s="13">
        <v>31858</v>
      </c>
      <c r="G69" s="17">
        <v>0.74709999999999999</v>
      </c>
      <c r="H69" s="13">
        <v>34159</v>
      </c>
      <c r="I69" s="17">
        <v>0.72019999999999995</v>
      </c>
      <c r="J69" s="13">
        <v>34394</v>
      </c>
      <c r="K69" s="17">
        <v>0.73660000000000003</v>
      </c>
      <c r="L69" s="13">
        <v>4484274</v>
      </c>
      <c r="M69" s="17">
        <v>0.83830000000000005</v>
      </c>
    </row>
    <row r="70" spans="1:36" x14ac:dyDescent="0.25">
      <c r="A70" s="33" t="s">
        <v>33</v>
      </c>
      <c r="B70" s="29" t="s">
        <v>72</v>
      </c>
      <c r="C70" s="29" t="s">
        <v>72</v>
      </c>
      <c r="D70" s="29" t="s">
        <v>72</v>
      </c>
      <c r="E70" s="29" t="s">
        <v>72</v>
      </c>
      <c r="F70" s="13">
        <v>10783</v>
      </c>
      <c r="G70" s="17">
        <v>0.25290000000000001</v>
      </c>
      <c r="H70" s="13">
        <v>13273</v>
      </c>
      <c r="I70" s="17">
        <v>0.27979999999999999</v>
      </c>
      <c r="J70" s="13">
        <v>12299</v>
      </c>
      <c r="K70" s="17">
        <v>0.26340000000000002</v>
      </c>
      <c r="L70" s="13">
        <v>864655</v>
      </c>
      <c r="M70" s="17">
        <v>0.16170000000000001</v>
      </c>
    </row>
    <row r="71" spans="1:36" x14ac:dyDescent="0.25">
      <c r="A71" s="92" t="s">
        <v>78</v>
      </c>
      <c r="B71" s="93"/>
      <c r="C71" s="93"/>
      <c r="D71" s="93"/>
      <c r="E71" s="93"/>
      <c r="F71" s="93"/>
      <c r="G71" s="93"/>
      <c r="H71" s="93"/>
      <c r="I71" s="93"/>
      <c r="J71" s="93"/>
      <c r="K71" s="93"/>
      <c r="L71" s="76"/>
      <c r="M71" s="76"/>
    </row>
    <row r="72" spans="1:36" x14ac:dyDescent="0.25">
      <c r="A72" s="30" t="s">
        <v>161</v>
      </c>
      <c r="B72" s="29" t="s">
        <v>72</v>
      </c>
      <c r="C72" s="29" t="s">
        <v>72</v>
      </c>
      <c r="D72" s="29" t="s">
        <v>72</v>
      </c>
      <c r="E72" s="29" t="s">
        <v>72</v>
      </c>
      <c r="F72" s="13">
        <v>35699</v>
      </c>
      <c r="G72" s="17">
        <v>0.90759999999999996</v>
      </c>
      <c r="H72" s="13">
        <v>37783</v>
      </c>
      <c r="I72" s="17">
        <v>0.87360000000000004</v>
      </c>
      <c r="J72" s="13">
        <v>37495</v>
      </c>
      <c r="K72" s="17">
        <v>0.87509999999999999</v>
      </c>
      <c r="L72" s="13">
        <v>4358606</v>
      </c>
      <c r="M72" s="17">
        <v>0.88219999999999998</v>
      </c>
    </row>
    <row r="73" spans="1:36" x14ac:dyDescent="0.25">
      <c r="A73" s="30" t="s">
        <v>162</v>
      </c>
      <c r="B73" s="29" t="s">
        <v>72</v>
      </c>
      <c r="C73" s="29" t="s">
        <v>72</v>
      </c>
      <c r="D73" s="29" t="s">
        <v>72</v>
      </c>
      <c r="E73" s="29" t="s">
        <v>72</v>
      </c>
      <c r="F73" s="13">
        <v>3635</v>
      </c>
      <c r="G73" s="17">
        <v>9.2399999999999996E-2</v>
      </c>
      <c r="H73" s="13">
        <v>5466</v>
      </c>
      <c r="I73" s="17">
        <v>0.12640000000000001</v>
      </c>
      <c r="J73" s="13">
        <v>5350</v>
      </c>
      <c r="K73" s="17">
        <v>0.1249</v>
      </c>
      <c r="L73" s="13">
        <v>581751</v>
      </c>
      <c r="M73" s="17">
        <v>0.1178</v>
      </c>
    </row>
    <row r="74" spans="1:36" x14ac:dyDescent="0.25">
      <c r="A74" s="64" t="s">
        <v>163</v>
      </c>
      <c r="B74" s="29" t="s">
        <v>72</v>
      </c>
      <c r="C74" s="29" t="s">
        <v>72</v>
      </c>
      <c r="D74" s="29" t="s">
        <v>72</v>
      </c>
      <c r="E74" s="29" t="s">
        <v>72</v>
      </c>
      <c r="F74" s="13">
        <v>1573</v>
      </c>
      <c r="G74" s="17">
        <v>3.8800000000000001E-2</v>
      </c>
      <c r="H74" s="13">
        <v>3668</v>
      </c>
      <c r="I74" s="17">
        <v>8.1799999999999998E-2</v>
      </c>
      <c r="J74" s="13">
        <v>3037</v>
      </c>
      <c r="K74" s="17">
        <v>6.88E-2</v>
      </c>
      <c r="L74" s="13">
        <v>381689</v>
      </c>
      <c r="M74" s="17">
        <v>7.5999999999999998E-2</v>
      </c>
    </row>
    <row r="75" spans="1:36" x14ac:dyDescent="0.25">
      <c r="A75" s="32" t="s">
        <v>108</v>
      </c>
      <c r="B75" s="29" t="s">
        <v>72</v>
      </c>
      <c r="C75" s="29" t="s">
        <v>72</v>
      </c>
      <c r="D75" s="29" t="s">
        <v>72</v>
      </c>
      <c r="E75" s="29" t="s">
        <v>72</v>
      </c>
      <c r="F75" s="13" t="s">
        <v>72</v>
      </c>
      <c r="G75" s="13" t="s">
        <v>72</v>
      </c>
      <c r="H75" s="13" t="s">
        <v>72</v>
      </c>
      <c r="I75" s="13" t="s">
        <v>72</v>
      </c>
      <c r="J75" s="13">
        <v>5920</v>
      </c>
      <c r="K75" s="17">
        <v>0.13400000000000001</v>
      </c>
      <c r="L75" s="13">
        <v>800880</v>
      </c>
      <c r="M75" s="17">
        <v>0.1603</v>
      </c>
      <c r="N75" s="11"/>
      <c r="O75" s="11"/>
      <c r="P75" s="11"/>
      <c r="Q75" s="11"/>
      <c r="R75" s="11"/>
      <c r="S75" s="11"/>
      <c r="T75" s="11"/>
      <c r="U75" s="11"/>
      <c r="V75" s="11"/>
      <c r="W75" s="11"/>
      <c r="X75" s="11"/>
      <c r="Y75" s="11"/>
      <c r="Z75" s="11"/>
      <c r="AA75" s="11"/>
      <c r="AB75" s="11"/>
      <c r="AC75" s="11"/>
      <c r="AD75" s="11"/>
      <c r="AE75" s="11"/>
      <c r="AF75" s="11"/>
      <c r="AG75" s="11"/>
      <c r="AH75" s="11"/>
      <c r="AI75" s="11"/>
      <c r="AJ75" s="11"/>
    </row>
    <row r="76" spans="1:36" x14ac:dyDescent="0.25">
      <c r="A76" s="32" t="s">
        <v>109</v>
      </c>
      <c r="B76" s="29" t="s">
        <v>72</v>
      </c>
      <c r="C76" s="29" t="s">
        <v>72</v>
      </c>
      <c r="D76" s="29" t="s">
        <v>72</v>
      </c>
      <c r="E76" s="29" t="s">
        <v>72</v>
      </c>
      <c r="F76" s="13" t="s">
        <v>72</v>
      </c>
      <c r="G76" s="13" t="s">
        <v>72</v>
      </c>
      <c r="H76" s="13" t="s">
        <v>72</v>
      </c>
      <c r="I76" s="13" t="s">
        <v>72</v>
      </c>
      <c r="J76" s="13">
        <v>4243</v>
      </c>
      <c r="K76" s="17">
        <v>9.6199999999999994E-2</v>
      </c>
      <c r="L76" s="13">
        <v>734096</v>
      </c>
      <c r="M76" s="17">
        <v>0.1462</v>
      </c>
      <c r="N76" s="11"/>
      <c r="O76" s="11"/>
      <c r="P76" s="11"/>
      <c r="Q76" s="11"/>
      <c r="R76" s="11"/>
      <c r="S76" s="11"/>
      <c r="T76" s="11"/>
      <c r="U76" s="11"/>
      <c r="V76" s="11"/>
      <c r="W76" s="11"/>
      <c r="X76" s="11"/>
      <c r="Y76" s="11"/>
      <c r="Z76" s="11"/>
      <c r="AA76" s="11"/>
      <c r="AB76" s="11"/>
      <c r="AC76" s="11"/>
      <c r="AD76" s="11"/>
      <c r="AE76" s="11"/>
      <c r="AF76" s="11"/>
      <c r="AG76" s="11"/>
      <c r="AH76" s="11"/>
      <c r="AI76" s="11"/>
      <c r="AJ76" s="11"/>
    </row>
    <row r="77" spans="1:36" x14ac:dyDescent="0.25">
      <c r="A77" s="92" t="s">
        <v>57</v>
      </c>
      <c r="B77" s="93"/>
      <c r="C77" s="93"/>
      <c r="D77" s="93"/>
      <c r="E77" s="93"/>
      <c r="F77" s="93"/>
      <c r="G77" s="93"/>
      <c r="H77" s="93"/>
      <c r="I77" s="93"/>
      <c r="J77" s="93"/>
      <c r="K77" s="93"/>
      <c r="L77" s="76"/>
      <c r="M77" s="76"/>
    </row>
    <row r="78" spans="1:36" x14ac:dyDescent="0.25">
      <c r="A78" s="4" t="s">
        <v>52</v>
      </c>
      <c r="B78" s="13">
        <v>39208</v>
      </c>
      <c r="C78" s="17">
        <v>0.82240000000000002</v>
      </c>
      <c r="D78" s="13">
        <v>43318</v>
      </c>
      <c r="E78" s="17">
        <v>0.8347</v>
      </c>
      <c r="F78" s="13">
        <v>36682</v>
      </c>
      <c r="G78" s="17">
        <v>0.84730000000000005</v>
      </c>
      <c r="H78" s="13">
        <v>35341</v>
      </c>
      <c r="I78" s="17">
        <v>0.73909999999999998</v>
      </c>
      <c r="J78" s="13">
        <v>37353</v>
      </c>
      <c r="K78" s="17">
        <v>0.79220000000000002</v>
      </c>
      <c r="L78" s="13">
        <v>4648603</v>
      </c>
      <c r="M78" s="17">
        <v>0.86619999999999997</v>
      </c>
    </row>
    <row r="79" spans="1:36" x14ac:dyDescent="0.25">
      <c r="A79" s="4" t="s">
        <v>53</v>
      </c>
      <c r="B79" s="13">
        <v>8469</v>
      </c>
      <c r="C79" s="17">
        <v>0.17760000000000001</v>
      </c>
      <c r="D79" s="13">
        <v>8579</v>
      </c>
      <c r="E79" s="17">
        <v>0.1653</v>
      </c>
      <c r="F79" s="13">
        <v>6610</v>
      </c>
      <c r="G79" s="17">
        <v>0.1527</v>
      </c>
      <c r="H79" s="13">
        <v>12474</v>
      </c>
      <c r="I79" s="17">
        <v>0.26090000000000002</v>
      </c>
      <c r="J79" s="13">
        <v>9798</v>
      </c>
      <c r="K79" s="17">
        <v>0.20780000000000001</v>
      </c>
      <c r="L79" s="13">
        <v>717838</v>
      </c>
      <c r="M79" s="17">
        <v>0.1338</v>
      </c>
    </row>
    <row r="80" spans="1:36" x14ac:dyDescent="0.25">
      <c r="A80" s="30" t="s">
        <v>164</v>
      </c>
      <c r="B80" s="13">
        <v>6786</v>
      </c>
      <c r="C80" s="17">
        <v>0.18729999999999999</v>
      </c>
      <c r="D80" s="13">
        <v>11426</v>
      </c>
      <c r="E80" s="17">
        <v>0.3049</v>
      </c>
      <c r="F80" s="13">
        <v>5443</v>
      </c>
      <c r="G80" s="17">
        <v>0.1656</v>
      </c>
      <c r="H80" s="13">
        <v>10421</v>
      </c>
      <c r="I80" s="17">
        <v>0.28360000000000002</v>
      </c>
      <c r="J80" s="36">
        <v>10542</v>
      </c>
      <c r="K80" s="37">
        <v>0.28920000000000001</v>
      </c>
      <c r="L80" s="36">
        <v>1005546</v>
      </c>
      <c r="M80" s="37">
        <v>0.2447</v>
      </c>
    </row>
    <row r="81" spans="1:36" x14ac:dyDescent="0.25">
      <c r="A81" s="92" t="s">
        <v>56</v>
      </c>
      <c r="B81" s="93"/>
      <c r="C81" s="93"/>
      <c r="D81" s="93"/>
      <c r="E81" s="93"/>
      <c r="F81" s="93"/>
      <c r="G81" s="93"/>
      <c r="H81" s="93"/>
      <c r="I81" s="93"/>
      <c r="J81" s="93"/>
      <c r="K81" s="93"/>
      <c r="L81" s="76"/>
      <c r="M81" s="76"/>
    </row>
    <row r="82" spans="1:36" x14ac:dyDescent="0.25">
      <c r="A82" s="30" t="s">
        <v>165</v>
      </c>
      <c r="B82" s="29" t="s">
        <v>72</v>
      </c>
      <c r="C82" s="29" t="s">
        <v>72</v>
      </c>
      <c r="D82" s="29" t="s">
        <v>72</v>
      </c>
      <c r="E82" s="29" t="s">
        <v>72</v>
      </c>
      <c r="F82" s="29" t="s">
        <v>72</v>
      </c>
      <c r="G82" s="29" t="s">
        <v>72</v>
      </c>
      <c r="H82" s="29" t="s">
        <v>72</v>
      </c>
      <c r="I82" s="29" t="s">
        <v>72</v>
      </c>
      <c r="J82" s="29" t="s">
        <v>72</v>
      </c>
      <c r="K82" s="29" t="s">
        <v>72</v>
      </c>
      <c r="L82" s="39">
        <v>282050</v>
      </c>
      <c r="M82" s="40">
        <v>0.84570000000000001</v>
      </c>
    </row>
    <row r="83" spans="1:36" x14ac:dyDescent="0.25">
      <c r="A83" s="31" t="s">
        <v>166</v>
      </c>
      <c r="B83" s="12" t="s">
        <v>72</v>
      </c>
      <c r="C83" s="12" t="s">
        <v>72</v>
      </c>
      <c r="D83" s="12" t="s">
        <v>72</v>
      </c>
      <c r="E83" s="12" t="s">
        <v>72</v>
      </c>
      <c r="F83" s="12" t="s">
        <v>72</v>
      </c>
      <c r="G83" s="12" t="s">
        <v>72</v>
      </c>
      <c r="H83" s="12" t="s">
        <v>72</v>
      </c>
      <c r="I83" s="12" t="s">
        <v>72</v>
      </c>
      <c r="J83" s="13">
        <v>2719</v>
      </c>
      <c r="K83" s="17">
        <v>0.1225</v>
      </c>
      <c r="L83" s="13">
        <v>902647</v>
      </c>
      <c r="M83" s="17">
        <v>0.2586</v>
      </c>
      <c r="N83" s="11"/>
      <c r="O83" s="11"/>
      <c r="P83" s="11"/>
      <c r="Q83" s="11"/>
      <c r="R83" s="11"/>
      <c r="S83" s="11"/>
      <c r="T83" s="11"/>
      <c r="U83" s="11"/>
      <c r="V83" s="11"/>
      <c r="W83" s="11"/>
      <c r="X83" s="11"/>
      <c r="Y83" s="11"/>
      <c r="Z83" s="11"/>
      <c r="AA83" s="11"/>
      <c r="AB83" s="11"/>
      <c r="AC83" s="11"/>
      <c r="AD83" s="11"/>
      <c r="AE83" s="11"/>
      <c r="AF83" s="11"/>
      <c r="AG83" s="11"/>
      <c r="AH83" s="11"/>
      <c r="AI83" s="11"/>
      <c r="AJ83" s="11"/>
    </row>
    <row r="84" spans="1:36" x14ac:dyDescent="0.25">
      <c r="A84" s="94" t="s">
        <v>34</v>
      </c>
      <c r="B84" s="95"/>
      <c r="C84" s="95"/>
      <c r="D84" s="95"/>
      <c r="E84" s="95"/>
      <c r="F84" s="95"/>
      <c r="G84" s="95"/>
      <c r="H84" s="95"/>
      <c r="I84" s="95"/>
      <c r="J84" s="95"/>
      <c r="K84" s="96"/>
      <c r="L84" s="97"/>
      <c r="M84" s="97"/>
    </row>
    <row r="85" spans="1:36" x14ac:dyDescent="0.25">
      <c r="A85" s="4" t="s">
        <v>41</v>
      </c>
      <c r="B85" s="13">
        <v>7492</v>
      </c>
      <c r="C85" s="17">
        <v>0.15709999999999999</v>
      </c>
      <c r="D85" s="13">
        <v>9327</v>
      </c>
      <c r="E85" s="17">
        <v>0.1799</v>
      </c>
      <c r="F85" s="13">
        <v>5224</v>
      </c>
      <c r="G85" s="17">
        <v>0.1217</v>
      </c>
      <c r="H85" s="13">
        <v>8324</v>
      </c>
      <c r="I85" s="17">
        <v>0.17460000000000001</v>
      </c>
      <c r="J85" s="13">
        <v>6286</v>
      </c>
      <c r="K85" s="17">
        <v>0.13320000000000001</v>
      </c>
      <c r="L85" s="13">
        <v>572036</v>
      </c>
      <c r="M85" s="17">
        <v>0.1066</v>
      </c>
    </row>
    <row r="86" spans="1:36" x14ac:dyDescent="0.25">
      <c r="A86" s="4" t="s">
        <v>42</v>
      </c>
      <c r="B86" s="13">
        <v>6618</v>
      </c>
      <c r="C86" s="17">
        <v>0.13919999999999999</v>
      </c>
      <c r="D86" s="13">
        <v>7088</v>
      </c>
      <c r="E86" s="17">
        <v>0.13769999999999999</v>
      </c>
      <c r="F86" s="13">
        <v>3972</v>
      </c>
      <c r="G86" s="17">
        <v>9.4E-2</v>
      </c>
      <c r="H86" s="13">
        <v>7992</v>
      </c>
      <c r="I86" s="17">
        <v>0.16789999999999999</v>
      </c>
      <c r="J86" s="13">
        <v>4788</v>
      </c>
      <c r="K86" s="17">
        <v>0.1017</v>
      </c>
      <c r="L86" s="13">
        <v>543610</v>
      </c>
      <c r="M86" s="17">
        <v>0.1013</v>
      </c>
    </row>
    <row r="87" spans="1:36" x14ac:dyDescent="0.25">
      <c r="A87" s="4" t="s">
        <v>43</v>
      </c>
      <c r="B87" s="13">
        <v>8715</v>
      </c>
      <c r="C87" s="17">
        <v>0.18329999999999999</v>
      </c>
      <c r="D87" s="13">
        <v>6047</v>
      </c>
      <c r="E87" s="17">
        <v>0.1167</v>
      </c>
      <c r="F87" s="13">
        <v>3320</v>
      </c>
      <c r="G87" s="17">
        <v>7.85E-2</v>
      </c>
      <c r="H87" s="13">
        <v>8405</v>
      </c>
      <c r="I87" s="17">
        <v>0.17749999999999999</v>
      </c>
      <c r="J87" s="13">
        <v>5645</v>
      </c>
      <c r="K87" s="17">
        <v>0.11990000000000001</v>
      </c>
      <c r="L87" s="13">
        <v>603207</v>
      </c>
      <c r="M87" s="17">
        <v>0.1125</v>
      </c>
    </row>
    <row r="88" spans="1:36" x14ac:dyDescent="0.25">
      <c r="A88" s="4" t="s">
        <v>44</v>
      </c>
      <c r="B88" s="13">
        <v>8845</v>
      </c>
      <c r="C88" s="17">
        <v>0.18559999999999999</v>
      </c>
      <c r="D88" s="13">
        <v>16032</v>
      </c>
      <c r="E88" s="17">
        <v>0.31040000000000001</v>
      </c>
      <c r="F88" s="13">
        <v>8608</v>
      </c>
      <c r="G88" s="17">
        <v>0.20380000000000001</v>
      </c>
      <c r="H88" s="13">
        <v>9273</v>
      </c>
      <c r="I88" s="17">
        <v>0.19500000000000001</v>
      </c>
      <c r="J88" s="13">
        <v>9814</v>
      </c>
      <c r="K88" s="17">
        <v>0.20930000000000001</v>
      </c>
      <c r="L88" s="13">
        <v>841262</v>
      </c>
      <c r="M88" s="17">
        <v>0.1575</v>
      </c>
    </row>
    <row r="89" spans="1:36" x14ac:dyDescent="0.25">
      <c r="A89" s="4" t="s">
        <v>45</v>
      </c>
      <c r="B89" s="13">
        <v>10643</v>
      </c>
      <c r="C89" s="17">
        <v>0.22520000000000001</v>
      </c>
      <c r="D89" s="13">
        <v>16690</v>
      </c>
      <c r="E89" s="17">
        <v>0.3216</v>
      </c>
      <c r="F89" s="13">
        <v>7277</v>
      </c>
      <c r="G89" s="17">
        <v>0.16889999999999999</v>
      </c>
      <c r="H89" s="13">
        <v>12918</v>
      </c>
      <c r="I89" s="17">
        <v>0.27239999999999998</v>
      </c>
      <c r="J89" s="13">
        <v>7320</v>
      </c>
      <c r="K89" s="17">
        <v>0.15490000000000001</v>
      </c>
      <c r="L89" s="13">
        <v>749404</v>
      </c>
      <c r="M89" s="17">
        <v>0.1401</v>
      </c>
    </row>
    <row r="90" spans="1:36" x14ac:dyDescent="0.25">
      <c r="A90" s="92" t="s">
        <v>73</v>
      </c>
      <c r="B90" s="93"/>
      <c r="C90" s="93"/>
      <c r="D90" s="93"/>
      <c r="E90" s="93"/>
      <c r="F90" s="93"/>
      <c r="G90" s="93"/>
      <c r="H90" s="93"/>
      <c r="I90" s="93"/>
      <c r="J90" s="93"/>
      <c r="K90" s="93"/>
      <c r="L90" s="76"/>
      <c r="M90" s="76"/>
    </row>
    <row r="91" spans="1:36" s="10" customFormat="1" x14ac:dyDescent="0.25">
      <c r="A91" s="30" t="s">
        <v>110</v>
      </c>
      <c r="B91" s="29" t="s">
        <v>72</v>
      </c>
      <c r="C91" s="29" t="s">
        <v>72</v>
      </c>
      <c r="D91" s="29" t="s">
        <v>72</v>
      </c>
      <c r="E91" s="29" t="s">
        <v>72</v>
      </c>
      <c r="F91" s="29" t="s">
        <v>72</v>
      </c>
      <c r="G91" s="29" t="s">
        <v>72</v>
      </c>
      <c r="H91" s="29" t="s">
        <v>72</v>
      </c>
      <c r="I91" s="29" t="s">
        <v>72</v>
      </c>
      <c r="J91" s="13">
        <v>2218</v>
      </c>
      <c r="K91" s="17">
        <v>6.4399999999999999E-2</v>
      </c>
      <c r="L91" s="13">
        <v>293472</v>
      </c>
      <c r="M91" s="17">
        <v>6.9699999999999998E-2</v>
      </c>
      <c r="N91" s="11"/>
      <c r="O91" s="11"/>
      <c r="P91" s="11"/>
      <c r="Q91" s="11"/>
      <c r="R91" s="11"/>
      <c r="S91" s="11"/>
      <c r="T91" s="11"/>
      <c r="U91" s="11"/>
      <c r="V91" s="11"/>
      <c r="W91" s="11"/>
      <c r="X91" s="11"/>
      <c r="Y91" s="11"/>
      <c r="Z91" s="11"/>
      <c r="AA91" s="11"/>
      <c r="AB91" s="11"/>
      <c r="AC91" s="11"/>
      <c r="AD91" s="11"/>
      <c r="AE91" s="11"/>
      <c r="AF91" s="11"/>
      <c r="AG91" s="11"/>
      <c r="AH91" s="11"/>
      <c r="AI91" s="11"/>
      <c r="AJ91" s="11"/>
    </row>
    <row r="92" spans="1:36" x14ac:dyDescent="0.25">
      <c r="A92" s="94" t="s">
        <v>77</v>
      </c>
      <c r="B92" s="95"/>
      <c r="C92" s="95"/>
      <c r="D92" s="95"/>
      <c r="E92" s="95"/>
      <c r="F92" s="95"/>
      <c r="G92" s="95"/>
      <c r="H92" s="95"/>
      <c r="I92" s="95"/>
      <c r="J92" s="95"/>
      <c r="K92" s="96"/>
      <c r="L92" s="97"/>
      <c r="M92" s="97"/>
    </row>
    <row r="93" spans="1:36" x14ac:dyDescent="0.25">
      <c r="A93" s="4" t="s">
        <v>63</v>
      </c>
      <c r="B93" s="13" t="s">
        <v>72</v>
      </c>
      <c r="C93" s="17" t="s">
        <v>72</v>
      </c>
      <c r="D93" s="14">
        <v>12238</v>
      </c>
      <c r="E93" s="18">
        <v>0.24610000000000001</v>
      </c>
      <c r="F93" s="14">
        <v>10319</v>
      </c>
      <c r="G93" s="18">
        <v>0.27589999999999998</v>
      </c>
      <c r="H93" s="14">
        <v>14053</v>
      </c>
      <c r="I93" s="18">
        <v>0.31819999999999998</v>
      </c>
      <c r="J93" s="14">
        <v>12773</v>
      </c>
      <c r="K93" s="18">
        <v>0.28360000000000002</v>
      </c>
      <c r="L93" s="14">
        <v>1850553</v>
      </c>
      <c r="M93" s="18">
        <v>0.37969999999999998</v>
      </c>
    </row>
    <row r="94" spans="1:36" x14ac:dyDescent="0.25">
      <c r="A94" s="4" t="s">
        <v>64</v>
      </c>
      <c r="B94" s="13" t="s">
        <v>72</v>
      </c>
      <c r="C94" s="17" t="s">
        <v>72</v>
      </c>
      <c r="D94" s="14">
        <v>20732</v>
      </c>
      <c r="E94" s="18">
        <v>0.41689999999999999</v>
      </c>
      <c r="F94" s="14">
        <v>11918</v>
      </c>
      <c r="G94" s="18">
        <v>0.31859999999999999</v>
      </c>
      <c r="H94" s="14">
        <v>14426</v>
      </c>
      <c r="I94" s="18">
        <v>0.3266</v>
      </c>
      <c r="J94" s="14">
        <v>17305</v>
      </c>
      <c r="K94" s="18">
        <v>0.38419999999999999</v>
      </c>
      <c r="L94" s="14">
        <v>1806627</v>
      </c>
      <c r="M94" s="18">
        <v>0.37069999999999997</v>
      </c>
    </row>
    <row r="95" spans="1:36" x14ac:dyDescent="0.25">
      <c r="A95" s="4" t="s">
        <v>66</v>
      </c>
      <c r="B95" s="13" t="s">
        <v>72</v>
      </c>
      <c r="C95" s="17" t="s">
        <v>72</v>
      </c>
      <c r="D95" s="14">
        <v>6053</v>
      </c>
      <c r="E95" s="18">
        <v>0.1217</v>
      </c>
      <c r="F95" s="14">
        <v>5945</v>
      </c>
      <c r="G95" s="18">
        <v>0.15890000000000001</v>
      </c>
      <c r="H95" s="14">
        <v>5905</v>
      </c>
      <c r="I95" s="18">
        <v>0.13370000000000001</v>
      </c>
      <c r="J95" s="14">
        <v>3240</v>
      </c>
      <c r="K95" s="18">
        <v>7.1900000000000006E-2</v>
      </c>
      <c r="L95" s="14">
        <v>485160</v>
      </c>
      <c r="M95" s="18">
        <v>9.9599999999999994E-2</v>
      </c>
    </row>
    <row r="96" spans="1:36" x14ac:dyDescent="0.25">
      <c r="A96" s="4" t="s">
        <v>65</v>
      </c>
      <c r="B96" s="13" t="s">
        <v>72</v>
      </c>
      <c r="C96" s="17" t="s">
        <v>72</v>
      </c>
      <c r="D96" s="14">
        <v>10703</v>
      </c>
      <c r="E96" s="18">
        <v>0.2152</v>
      </c>
      <c r="F96" s="14">
        <v>9223</v>
      </c>
      <c r="G96" s="18">
        <v>0.24660000000000001</v>
      </c>
      <c r="H96" s="14">
        <v>9784</v>
      </c>
      <c r="I96" s="18">
        <v>0.2215</v>
      </c>
      <c r="J96" s="14">
        <v>11725</v>
      </c>
      <c r="K96" s="18">
        <v>0.26029999999999998</v>
      </c>
      <c r="L96" s="14">
        <v>730908</v>
      </c>
      <c r="M96" s="18">
        <v>0.15</v>
      </c>
    </row>
    <row r="97" spans="1:36" x14ac:dyDescent="0.25">
      <c r="A97" s="94" t="s">
        <v>76</v>
      </c>
      <c r="B97" s="95"/>
      <c r="C97" s="95"/>
      <c r="D97" s="95"/>
      <c r="E97" s="95"/>
      <c r="F97" s="95"/>
      <c r="G97" s="95"/>
      <c r="H97" s="95"/>
      <c r="I97" s="95"/>
      <c r="J97" s="95"/>
      <c r="K97" s="96"/>
      <c r="L97" s="97"/>
      <c r="M97" s="97"/>
    </row>
    <row r="98" spans="1:36" x14ac:dyDescent="0.25">
      <c r="A98" s="4" t="s">
        <v>63</v>
      </c>
      <c r="B98" s="13" t="s">
        <v>72</v>
      </c>
      <c r="C98" s="17" t="s">
        <v>72</v>
      </c>
      <c r="D98" s="14">
        <v>4876</v>
      </c>
      <c r="E98" s="18">
        <v>0.10580000000000001</v>
      </c>
      <c r="F98" s="14">
        <v>6206</v>
      </c>
      <c r="G98" s="18">
        <v>0.16969999999999999</v>
      </c>
      <c r="H98" s="14">
        <v>8676</v>
      </c>
      <c r="I98" s="18">
        <v>0.2006</v>
      </c>
      <c r="J98" s="14">
        <v>8194</v>
      </c>
      <c r="K98" s="18">
        <v>0.21460000000000001</v>
      </c>
      <c r="L98" s="14">
        <v>720710</v>
      </c>
      <c r="M98" s="18">
        <v>0.16170000000000001</v>
      </c>
    </row>
    <row r="99" spans="1:36" x14ac:dyDescent="0.25">
      <c r="A99" s="4" t="s">
        <v>64</v>
      </c>
      <c r="B99" s="13" t="s">
        <v>72</v>
      </c>
      <c r="C99" s="17" t="s">
        <v>72</v>
      </c>
      <c r="D99" s="14">
        <v>11180</v>
      </c>
      <c r="E99" s="18">
        <v>0.24249999999999999</v>
      </c>
      <c r="F99" s="14">
        <v>8458</v>
      </c>
      <c r="G99" s="18">
        <v>0.23119999999999999</v>
      </c>
      <c r="H99" s="14">
        <v>11143</v>
      </c>
      <c r="I99" s="18">
        <v>0.2576</v>
      </c>
      <c r="J99" s="14">
        <v>10935</v>
      </c>
      <c r="K99" s="18">
        <v>0.28639999999999999</v>
      </c>
      <c r="L99" s="14">
        <v>1435564</v>
      </c>
      <c r="M99" s="18">
        <v>0.3221</v>
      </c>
    </row>
    <row r="100" spans="1:36" x14ac:dyDescent="0.25">
      <c r="A100" s="4" t="s">
        <v>66</v>
      </c>
      <c r="B100" s="13" t="s">
        <v>72</v>
      </c>
      <c r="C100" s="17" t="s">
        <v>72</v>
      </c>
      <c r="D100" s="14">
        <v>8662</v>
      </c>
      <c r="E100" s="18">
        <v>0.18779999999999999</v>
      </c>
      <c r="F100" s="14">
        <v>6122</v>
      </c>
      <c r="G100" s="18">
        <v>0.16739999999999999</v>
      </c>
      <c r="H100" s="14">
        <v>8835</v>
      </c>
      <c r="I100" s="18">
        <v>0.20419999999999999</v>
      </c>
      <c r="J100" s="14">
        <v>6712</v>
      </c>
      <c r="K100" s="18">
        <v>0.17580000000000001</v>
      </c>
      <c r="L100" s="14">
        <v>1028616</v>
      </c>
      <c r="M100" s="18">
        <v>0.23080000000000001</v>
      </c>
    </row>
    <row r="101" spans="1:36" x14ac:dyDescent="0.25">
      <c r="A101" s="4" t="s">
        <v>65</v>
      </c>
      <c r="B101" s="13" t="s">
        <v>72</v>
      </c>
      <c r="C101" s="17" t="s">
        <v>72</v>
      </c>
      <c r="D101" s="14">
        <v>21392</v>
      </c>
      <c r="E101" s="18">
        <v>0.46389999999999998</v>
      </c>
      <c r="F101" s="14">
        <v>15790</v>
      </c>
      <c r="G101" s="18">
        <v>0.43169999999999997</v>
      </c>
      <c r="H101" s="14">
        <v>14602</v>
      </c>
      <c r="I101" s="18">
        <v>0.33760000000000001</v>
      </c>
      <c r="J101" s="14">
        <v>12343</v>
      </c>
      <c r="K101" s="18">
        <v>0.32329999999999998</v>
      </c>
      <c r="L101" s="14">
        <v>1272688</v>
      </c>
      <c r="M101" s="18">
        <v>0.28549999999999998</v>
      </c>
    </row>
    <row r="102" spans="1:36" x14ac:dyDescent="0.25">
      <c r="A102" s="92" t="s">
        <v>111</v>
      </c>
      <c r="B102" s="93"/>
      <c r="C102" s="93"/>
      <c r="D102" s="93"/>
      <c r="E102" s="93"/>
      <c r="F102" s="93"/>
      <c r="G102" s="93"/>
      <c r="H102" s="93"/>
      <c r="I102" s="93"/>
      <c r="J102" s="93"/>
      <c r="K102" s="93"/>
      <c r="L102" s="76"/>
      <c r="M102" s="76"/>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row>
    <row r="103" spans="1:36" x14ac:dyDescent="0.25">
      <c r="A103" s="30" t="s">
        <v>167</v>
      </c>
      <c r="B103" s="29" t="s">
        <v>72</v>
      </c>
      <c r="C103" s="29" t="s">
        <v>72</v>
      </c>
      <c r="D103" s="29" t="s">
        <v>72</v>
      </c>
      <c r="E103" s="29" t="s">
        <v>72</v>
      </c>
      <c r="F103" s="29" t="s">
        <v>72</v>
      </c>
      <c r="G103" s="29" t="s">
        <v>72</v>
      </c>
      <c r="H103" s="29" t="s">
        <v>72</v>
      </c>
      <c r="I103" s="29" t="s">
        <v>72</v>
      </c>
      <c r="J103" s="13">
        <v>11691</v>
      </c>
      <c r="K103" s="17">
        <v>0.31780000000000003</v>
      </c>
      <c r="L103" s="13">
        <v>1442294</v>
      </c>
      <c r="M103" s="17">
        <v>0.35670000000000002</v>
      </c>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row>
    <row r="104" spans="1:36" x14ac:dyDescent="0.25">
      <c r="A104" s="30" t="s">
        <v>168</v>
      </c>
      <c r="B104" s="29" t="s">
        <v>72</v>
      </c>
      <c r="C104" s="29" t="s">
        <v>72</v>
      </c>
      <c r="D104" s="29" t="s">
        <v>72</v>
      </c>
      <c r="E104" s="29" t="s">
        <v>72</v>
      </c>
      <c r="F104" s="29" t="s">
        <v>72</v>
      </c>
      <c r="G104" s="29" t="s">
        <v>72</v>
      </c>
      <c r="H104" s="29" t="s">
        <v>72</v>
      </c>
      <c r="I104" s="29" t="s">
        <v>72</v>
      </c>
      <c r="J104" s="13">
        <v>4526</v>
      </c>
      <c r="K104" s="17">
        <v>0.39150000000000001</v>
      </c>
      <c r="L104" s="13">
        <v>560577</v>
      </c>
      <c r="M104" s="17">
        <v>0.40860000000000002</v>
      </c>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row>
    <row r="105" spans="1:36" x14ac:dyDescent="0.25">
      <c r="A105" s="30" t="s">
        <v>169</v>
      </c>
      <c r="B105" s="29" t="s">
        <v>72</v>
      </c>
      <c r="C105" s="29" t="s">
        <v>72</v>
      </c>
      <c r="D105" s="29" t="s">
        <v>72</v>
      </c>
      <c r="E105" s="29" t="s">
        <v>72</v>
      </c>
      <c r="F105" s="29" t="s">
        <v>72</v>
      </c>
      <c r="G105" s="29" t="s">
        <v>72</v>
      </c>
      <c r="H105" s="29" t="s">
        <v>72</v>
      </c>
      <c r="I105" s="29" t="s">
        <v>72</v>
      </c>
      <c r="J105" s="13">
        <v>9155</v>
      </c>
      <c r="K105" s="17">
        <v>0.78310000000000002</v>
      </c>
      <c r="L105" s="13">
        <v>1279049</v>
      </c>
      <c r="M105" s="17">
        <v>0.88949999999999996</v>
      </c>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row>
    <row r="106" spans="1:36" x14ac:dyDescent="0.25">
      <c r="A106" s="92" t="s">
        <v>112</v>
      </c>
      <c r="B106" s="93"/>
      <c r="C106" s="93"/>
      <c r="D106" s="93"/>
      <c r="E106" s="93"/>
      <c r="F106" s="93"/>
      <c r="G106" s="93"/>
      <c r="H106" s="93"/>
      <c r="I106" s="93"/>
      <c r="J106" s="93"/>
      <c r="K106" s="93"/>
      <c r="L106" s="76"/>
      <c r="M106" s="76"/>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row>
    <row r="107" spans="1:36" x14ac:dyDescent="0.25">
      <c r="A107" s="30" t="s">
        <v>113</v>
      </c>
      <c r="B107" s="29" t="s">
        <v>72</v>
      </c>
      <c r="C107" s="29" t="s">
        <v>72</v>
      </c>
      <c r="D107" s="29" t="s">
        <v>72</v>
      </c>
      <c r="E107" s="29" t="s">
        <v>72</v>
      </c>
      <c r="F107" s="29" t="s">
        <v>72</v>
      </c>
      <c r="G107" s="29" t="s">
        <v>72</v>
      </c>
      <c r="H107" s="29" t="s">
        <v>72</v>
      </c>
      <c r="I107" s="29" t="s">
        <v>72</v>
      </c>
      <c r="J107" s="13">
        <v>37562</v>
      </c>
      <c r="K107" s="17">
        <v>0.86450000000000005</v>
      </c>
      <c r="L107" s="13">
        <v>4319955</v>
      </c>
      <c r="M107" s="17">
        <v>0.87470000000000003</v>
      </c>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row>
    <row r="108" spans="1:36" x14ac:dyDescent="0.25">
      <c r="A108" s="30" t="s">
        <v>114</v>
      </c>
      <c r="B108" s="29" t="s">
        <v>72</v>
      </c>
      <c r="C108" s="29" t="s">
        <v>72</v>
      </c>
      <c r="D108" s="29" t="s">
        <v>72</v>
      </c>
      <c r="E108" s="29" t="s">
        <v>72</v>
      </c>
      <c r="F108" s="29" t="s">
        <v>72</v>
      </c>
      <c r="G108" s="29" t="s">
        <v>72</v>
      </c>
      <c r="H108" s="29" t="s">
        <v>72</v>
      </c>
      <c r="I108" s="29" t="s">
        <v>72</v>
      </c>
      <c r="J108" s="13">
        <v>38017</v>
      </c>
      <c r="K108" s="17">
        <v>0.87409999999999999</v>
      </c>
      <c r="L108" s="13">
        <v>4377305</v>
      </c>
      <c r="M108" s="17">
        <v>0.88600000000000001</v>
      </c>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row>
    <row r="109" spans="1:36" x14ac:dyDescent="0.25">
      <c r="A109" s="30" t="s">
        <v>115</v>
      </c>
      <c r="B109" s="29" t="s">
        <v>72</v>
      </c>
      <c r="C109" s="29" t="s">
        <v>72</v>
      </c>
      <c r="D109" s="29" t="s">
        <v>72</v>
      </c>
      <c r="E109" s="29" t="s">
        <v>72</v>
      </c>
      <c r="F109" s="29" t="s">
        <v>72</v>
      </c>
      <c r="G109" s="29" t="s">
        <v>72</v>
      </c>
      <c r="H109" s="29" t="s">
        <v>72</v>
      </c>
      <c r="I109" s="29" t="s">
        <v>72</v>
      </c>
      <c r="J109" s="13">
        <v>22015</v>
      </c>
      <c r="K109" s="17">
        <v>0.69610000000000005</v>
      </c>
      <c r="L109" s="13">
        <v>2981719</v>
      </c>
      <c r="M109" s="17">
        <v>0.71020000000000005</v>
      </c>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row>
    <row r="110" spans="1:36" x14ac:dyDescent="0.25">
      <c r="A110" s="30" t="s">
        <v>116</v>
      </c>
      <c r="B110" s="29" t="s">
        <v>72</v>
      </c>
      <c r="C110" s="29" t="s">
        <v>72</v>
      </c>
      <c r="D110" s="29" t="s">
        <v>72</v>
      </c>
      <c r="E110" s="29" t="s">
        <v>72</v>
      </c>
      <c r="F110" s="29" t="s">
        <v>72</v>
      </c>
      <c r="G110" s="29" t="s">
        <v>72</v>
      </c>
      <c r="H110" s="29" t="s">
        <v>72</v>
      </c>
      <c r="I110" s="29" t="s">
        <v>72</v>
      </c>
      <c r="J110" s="13">
        <v>23448</v>
      </c>
      <c r="K110" s="17">
        <v>0.75170000000000003</v>
      </c>
      <c r="L110" s="13">
        <v>3319510</v>
      </c>
      <c r="M110" s="17">
        <v>0.77759999999999996</v>
      </c>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row>
    <row r="111" spans="1:36" x14ac:dyDescent="0.25">
      <c r="A111" s="30" t="s">
        <v>117</v>
      </c>
      <c r="B111" s="29" t="s">
        <v>72</v>
      </c>
      <c r="C111" s="29" t="s">
        <v>72</v>
      </c>
      <c r="D111" s="29" t="s">
        <v>72</v>
      </c>
      <c r="E111" s="29" t="s">
        <v>72</v>
      </c>
      <c r="F111" s="29" t="s">
        <v>72</v>
      </c>
      <c r="G111" s="29" t="s">
        <v>72</v>
      </c>
      <c r="H111" s="29" t="s">
        <v>72</v>
      </c>
      <c r="I111" s="29" t="s">
        <v>72</v>
      </c>
      <c r="J111" s="13">
        <v>23139</v>
      </c>
      <c r="K111" s="17">
        <v>0.71579999999999999</v>
      </c>
      <c r="L111" s="13">
        <v>2793775</v>
      </c>
      <c r="M111" s="17">
        <v>0.66159999999999997</v>
      </c>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row>
  </sheetData>
  <mergeCells count="44">
    <mergeCell ref="A41:K41"/>
    <mergeCell ref="L41:M41"/>
    <mergeCell ref="A47:K47"/>
    <mergeCell ref="L47:M47"/>
    <mergeCell ref="A1:M1"/>
    <mergeCell ref="A2:M2"/>
    <mergeCell ref="L4:M4"/>
    <mergeCell ref="B5:C5"/>
    <mergeCell ref="D5:E5"/>
    <mergeCell ref="F5:G5"/>
    <mergeCell ref="H5:I5"/>
    <mergeCell ref="L5:M5"/>
    <mergeCell ref="J5:K5"/>
    <mergeCell ref="B4:K4"/>
    <mergeCell ref="A7:K7"/>
    <mergeCell ref="L7:M7"/>
    <mergeCell ref="A19:K19"/>
    <mergeCell ref="L19:M19"/>
    <mergeCell ref="A27:K27"/>
    <mergeCell ref="L27:M27"/>
    <mergeCell ref="A36:K36"/>
    <mergeCell ref="L36:M36"/>
    <mergeCell ref="A48:K48"/>
    <mergeCell ref="L48:M48"/>
    <mergeCell ref="A66:K66"/>
    <mergeCell ref="L66:M66"/>
    <mergeCell ref="A71:K71"/>
    <mergeCell ref="L71:M71"/>
    <mergeCell ref="A77:K77"/>
    <mergeCell ref="L77:M77"/>
    <mergeCell ref="A81:K81"/>
    <mergeCell ref="L81:M81"/>
    <mergeCell ref="A84:K84"/>
    <mergeCell ref="L84:M84"/>
    <mergeCell ref="A102:K102"/>
    <mergeCell ref="L102:M102"/>
    <mergeCell ref="A106:K106"/>
    <mergeCell ref="L106:M106"/>
    <mergeCell ref="A90:K90"/>
    <mergeCell ref="L90:M90"/>
    <mergeCell ref="A92:K92"/>
    <mergeCell ref="L92:M92"/>
    <mergeCell ref="A97:K97"/>
    <mergeCell ref="L97:M97"/>
  </mergeCells>
  <pageMargins left="0.25" right="0.25" top="0.75" bottom="0.75" header="0.3" footer="0.3"/>
  <pageSetup paperSize="5" scale="67" fitToHeight="0" orientation="landscape" r:id="rId1"/>
  <rowBreaks count="1" manualBreakCount="1">
    <brk id="46"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A1:AJ111"/>
  <sheetViews>
    <sheetView showGridLines="0" zoomScale="85" zoomScaleNormal="85" workbookViewId="0">
      <pane xSplit="1" ySplit="6" topLeftCell="B7" activePane="bottomRight" state="frozen"/>
      <selection activeCell="A62" sqref="A62"/>
      <selection pane="topRight" activeCell="A62" sqref="A62"/>
      <selection pane="bottomLeft" activeCell="A62" sqref="A62"/>
      <selection pane="bottomRight" activeCell="M9" sqref="M9"/>
    </sheetView>
  </sheetViews>
  <sheetFormatPr defaultColWidth="9.140625" defaultRowHeight="15" x14ac:dyDescent="0.25"/>
  <cols>
    <col min="1" max="1" width="116.7109375" style="1" customWidth="1"/>
    <col min="2" max="2" width="14" style="22" customWidth="1"/>
    <col min="3" max="3" width="14" style="23" customWidth="1"/>
    <col min="4" max="4" width="14" style="22" customWidth="1"/>
    <col min="5" max="5" width="14" style="23" customWidth="1"/>
    <col min="6" max="6" width="14" style="22" customWidth="1"/>
    <col min="7" max="7" width="14" style="23" customWidth="1"/>
    <col min="8" max="9" width="14" style="1" customWidth="1"/>
    <col min="10" max="11" width="13.28515625" style="1" customWidth="1"/>
    <col min="12" max="13" width="13" style="1" customWidth="1"/>
    <col min="14" max="16384" width="9.140625" style="1"/>
  </cols>
  <sheetData>
    <row r="1" spans="1:13" ht="18.75" x14ac:dyDescent="0.3">
      <c r="A1" s="78" t="s">
        <v>237</v>
      </c>
      <c r="B1" s="78"/>
      <c r="C1" s="78"/>
      <c r="D1" s="78"/>
      <c r="E1" s="78"/>
      <c r="F1" s="78"/>
      <c r="G1" s="78"/>
      <c r="H1" s="78"/>
      <c r="I1" s="78"/>
      <c r="J1" s="78"/>
      <c r="K1" s="78"/>
      <c r="L1" s="78"/>
      <c r="M1" s="78"/>
    </row>
    <row r="2" spans="1:13" ht="16.5" x14ac:dyDescent="0.25">
      <c r="A2" s="103" t="s">
        <v>238</v>
      </c>
      <c r="B2" s="103"/>
      <c r="C2" s="103"/>
      <c r="D2" s="103"/>
      <c r="E2" s="103"/>
      <c r="F2" s="103"/>
      <c r="G2" s="103"/>
      <c r="H2" s="103"/>
      <c r="I2" s="103"/>
      <c r="J2" s="103"/>
      <c r="K2" s="103"/>
      <c r="L2" s="103"/>
      <c r="M2" s="103"/>
    </row>
    <row r="4" spans="1:13" x14ac:dyDescent="0.25">
      <c r="B4" s="98" t="s">
        <v>239</v>
      </c>
      <c r="C4" s="99"/>
      <c r="D4" s="99"/>
      <c r="E4" s="99"/>
      <c r="F4" s="99"/>
      <c r="G4" s="99"/>
      <c r="H4" s="99"/>
      <c r="I4" s="99"/>
      <c r="J4" s="99"/>
      <c r="K4" s="100"/>
      <c r="L4" s="104" t="s">
        <v>71</v>
      </c>
      <c r="M4" s="104"/>
    </row>
    <row r="5" spans="1:13" x14ac:dyDescent="0.25">
      <c r="B5" s="101">
        <v>2009</v>
      </c>
      <c r="C5" s="101"/>
      <c r="D5" s="101">
        <v>2011</v>
      </c>
      <c r="E5" s="101"/>
      <c r="F5" s="101">
        <v>2013</v>
      </c>
      <c r="G5" s="101"/>
      <c r="H5" s="101">
        <v>2015</v>
      </c>
      <c r="I5" s="101"/>
      <c r="J5" s="101">
        <v>2017</v>
      </c>
      <c r="K5" s="101"/>
      <c r="L5" s="102">
        <v>2017</v>
      </c>
      <c r="M5" s="102"/>
    </row>
    <row r="6" spans="1:13" x14ac:dyDescent="0.25">
      <c r="B6" s="15" t="s">
        <v>69</v>
      </c>
      <c r="C6" s="19" t="s">
        <v>70</v>
      </c>
      <c r="D6" s="15" t="s">
        <v>69</v>
      </c>
      <c r="E6" s="19" t="s">
        <v>70</v>
      </c>
      <c r="F6" s="15" t="s">
        <v>69</v>
      </c>
      <c r="G6" s="19" t="s">
        <v>70</v>
      </c>
      <c r="H6" s="8" t="s">
        <v>69</v>
      </c>
      <c r="I6" s="8" t="s">
        <v>70</v>
      </c>
      <c r="J6" s="8" t="s">
        <v>69</v>
      </c>
      <c r="K6" s="8" t="s">
        <v>70</v>
      </c>
      <c r="L6" s="46" t="s">
        <v>69</v>
      </c>
      <c r="M6" s="46" t="s">
        <v>70</v>
      </c>
    </row>
    <row r="7" spans="1:13" x14ac:dyDescent="0.25">
      <c r="A7" s="92" t="s">
        <v>55</v>
      </c>
      <c r="B7" s="93"/>
      <c r="C7" s="93"/>
      <c r="D7" s="93"/>
      <c r="E7" s="93"/>
      <c r="F7" s="93"/>
      <c r="G7" s="93"/>
      <c r="H7" s="93"/>
      <c r="I7" s="93"/>
      <c r="J7" s="93"/>
      <c r="K7" s="93"/>
      <c r="L7" s="76"/>
      <c r="M7" s="76"/>
    </row>
    <row r="8" spans="1:13" x14ac:dyDescent="0.25">
      <c r="A8" s="5" t="s">
        <v>0</v>
      </c>
      <c r="B8" s="13">
        <v>75093</v>
      </c>
      <c r="C8" s="17">
        <v>0.82079999999999997</v>
      </c>
      <c r="D8" s="13">
        <v>82799</v>
      </c>
      <c r="E8" s="17">
        <v>0.79069999999999996</v>
      </c>
      <c r="F8" s="13">
        <v>79628</v>
      </c>
      <c r="G8" s="17">
        <v>0.84840000000000004</v>
      </c>
      <c r="H8" s="13">
        <v>79316</v>
      </c>
      <c r="I8" s="17">
        <v>0.88949999999999996</v>
      </c>
      <c r="J8" s="12">
        <v>84063</v>
      </c>
      <c r="K8" s="16">
        <v>0.89410000000000001</v>
      </c>
      <c r="L8" s="12">
        <v>5040164</v>
      </c>
      <c r="M8" s="16">
        <v>0.93500000000000005</v>
      </c>
    </row>
    <row r="9" spans="1:13" x14ac:dyDescent="0.25">
      <c r="A9" s="6" t="s">
        <v>151</v>
      </c>
      <c r="B9" s="13">
        <v>51346</v>
      </c>
      <c r="C9" s="17">
        <v>0.56120000000000003</v>
      </c>
      <c r="D9" s="13">
        <v>52536</v>
      </c>
      <c r="E9" s="17">
        <v>0.50170000000000003</v>
      </c>
      <c r="F9" s="13">
        <v>48456</v>
      </c>
      <c r="G9" s="17">
        <v>0.51629999999999998</v>
      </c>
      <c r="H9" s="13">
        <v>49409</v>
      </c>
      <c r="I9" s="17">
        <v>0.55410000000000004</v>
      </c>
      <c r="J9" s="12">
        <v>49301</v>
      </c>
      <c r="K9" s="16">
        <v>0.52439999999999998</v>
      </c>
      <c r="L9" s="12">
        <v>3133456</v>
      </c>
      <c r="M9" s="16">
        <v>0.58130000000000004</v>
      </c>
    </row>
    <row r="10" spans="1:13" x14ac:dyDescent="0.25">
      <c r="A10" s="60" t="s">
        <v>152</v>
      </c>
      <c r="B10" s="13">
        <v>39812</v>
      </c>
      <c r="C10" s="17">
        <v>0.43509999999999999</v>
      </c>
      <c r="D10" s="13">
        <v>37071</v>
      </c>
      <c r="E10" s="17">
        <v>0.35399999999999998</v>
      </c>
      <c r="F10" s="13">
        <v>38028</v>
      </c>
      <c r="G10" s="17">
        <v>0.4052</v>
      </c>
      <c r="H10" s="13">
        <v>36566</v>
      </c>
      <c r="I10" s="17">
        <v>0.41010000000000002</v>
      </c>
      <c r="J10" s="12">
        <v>41102</v>
      </c>
      <c r="K10" s="16">
        <v>0.43719999999999998</v>
      </c>
      <c r="L10" s="12">
        <v>2663744</v>
      </c>
      <c r="M10" s="16">
        <v>0.49409999999999998</v>
      </c>
    </row>
    <row r="11" spans="1:13" x14ac:dyDescent="0.25">
      <c r="A11" s="60" t="s">
        <v>172</v>
      </c>
      <c r="B11" s="13">
        <v>11533</v>
      </c>
      <c r="C11" s="17">
        <v>0.12609999999999999</v>
      </c>
      <c r="D11" s="13">
        <v>15464</v>
      </c>
      <c r="E11" s="17">
        <v>0.1477</v>
      </c>
      <c r="F11" s="13">
        <v>10428</v>
      </c>
      <c r="G11" s="17">
        <v>0.1111</v>
      </c>
      <c r="H11" s="13">
        <v>12843</v>
      </c>
      <c r="I11" s="17">
        <v>0.14399999999999999</v>
      </c>
      <c r="J11" s="12">
        <v>8199</v>
      </c>
      <c r="K11" s="16">
        <v>8.72E-2</v>
      </c>
      <c r="L11" s="12">
        <v>469711</v>
      </c>
      <c r="M11" s="16">
        <v>8.7099999999999997E-2</v>
      </c>
    </row>
    <row r="12" spans="1:13" x14ac:dyDescent="0.25">
      <c r="A12" s="6" t="s">
        <v>153</v>
      </c>
      <c r="B12" s="13">
        <v>23748</v>
      </c>
      <c r="C12" s="17">
        <v>0.2596</v>
      </c>
      <c r="D12" s="13">
        <v>30263</v>
      </c>
      <c r="E12" s="17">
        <v>0.28899999999999998</v>
      </c>
      <c r="F12" s="13">
        <v>31172</v>
      </c>
      <c r="G12" s="17">
        <v>0.33210000000000001</v>
      </c>
      <c r="H12" s="13">
        <v>29907</v>
      </c>
      <c r="I12" s="17">
        <v>0.33539999999999998</v>
      </c>
      <c r="J12" s="12">
        <v>34762</v>
      </c>
      <c r="K12" s="16">
        <v>0.36969999999999997</v>
      </c>
      <c r="L12" s="12">
        <v>1906708</v>
      </c>
      <c r="M12" s="16">
        <v>0.35370000000000001</v>
      </c>
    </row>
    <row r="13" spans="1:13" x14ac:dyDescent="0.25">
      <c r="A13" s="60" t="s">
        <v>1</v>
      </c>
      <c r="B13" s="13">
        <v>14153</v>
      </c>
      <c r="C13" s="17">
        <v>0.1547</v>
      </c>
      <c r="D13" s="13">
        <v>14919</v>
      </c>
      <c r="E13" s="17">
        <v>0.14249999999999999</v>
      </c>
      <c r="F13" s="13">
        <v>18973</v>
      </c>
      <c r="G13" s="17">
        <v>0.2021</v>
      </c>
      <c r="H13" s="13">
        <v>12979</v>
      </c>
      <c r="I13" s="17">
        <v>0.14560000000000001</v>
      </c>
      <c r="J13" s="12">
        <v>17648</v>
      </c>
      <c r="K13" s="16">
        <v>0.18770000000000001</v>
      </c>
      <c r="L13" s="12">
        <v>776305</v>
      </c>
      <c r="M13" s="16">
        <v>0.14399999999999999</v>
      </c>
    </row>
    <row r="14" spans="1:13" x14ac:dyDescent="0.25">
      <c r="A14" s="60" t="s">
        <v>95</v>
      </c>
      <c r="B14" s="13">
        <v>9594</v>
      </c>
      <c r="C14" s="17">
        <v>0.10489999999999999</v>
      </c>
      <c r="D14" s="13">
        <v>15344</v>
      </c>
      <c r="E14" s="17">
        <v>0.14649999999999999</v>
      </c>
      <c r="F14" s="13">
        <v>12199</v>
      </c>
      <c r="G14" s="17">
        <v>0.13</v>
      </c>
      <c r="H14" s="13">
        <v>16928</v>
      </c>
      <c r="I14" s="17">
        <v>0.1898</v>
      </c>
      <c r="J14" s="12">
        <v>17114</v>
      </c>
      <c r="K14" s="16">
        <v>0.182</v>
      </c>
      <c r="L14" s="12">
        <v>1130403</v>
      </c>
      <c r="M14" s="16">
        <v>0.2097</v>
      </c>
    </row>
    <row r="15" spans="1:13" x14ac:dyDescent="0.25">
      <c r="A15" s="5" t="s">
        <v>4</v>
      </c>
      <c r="B15" s="13">
        <v>16400</v>
      </c>
      <c r="C15" s="17">
        <v>0.1792</v>
      </c>
      <c r="D15" s="13">
        <v>21922</v>
      </c>
      <c r="E15" s="17">
        <v>0.20930000000000001</v>
      </c>
      <c r="F15" s="13">
        <v>14232</v>
      </c>
      <c r="G15" s="17">
        <v>0.15160000000000001</v>
      </c>
      <c r="H15" s="13">
        <v>9851</v>
      </c>
      <c r="I15" s="17">
        <v>0.1105</v>
      </c>
      <c r="J15" s="12">
        <v>9958</v>
      </c>
      <c r="K15" s="16">
        <v>0.10589999999999999</v>
      </c>
      <c r="L15" s="12">
        <v>350423</v>
      </c>
      <c r="M15" s="16">
        <v>6.5000000000000002E-2</v>
      </c>
    </row>
    <row r="16" spans="1:13" x14ac:dyDescent="0.25">
      <c r="A16" s="5" t="s">
        <v>154</v>
      </c>
      <c r="B16" s="29" t="s">
        <v>72</v>
      </c>
      <c r="C16" s="29" t="s">
        <v>72</v>
      </c>
      <c r="D16" s="29" t="s">
        <v>72</v>
      </c>
      <c r="E16" s="29" t="s">
        <v>72</v>
      </c>
      <c r="F16" s="13">
        <v>8798</v>
      </c>
      <c r="G16" s="17">
        <v>0.1111</v>
      </c>
      <c r="H16" s="13">
        <v>12314</v>
      </c>
      <c r="I16" s="17">
        <v>0.15559999999999999</v>
      </c>
      <c r="J16" s="12">
        <v>14092</v>
      </c>
      <c r="K16" s="16">
        <v>0.1678</v>
      </c>
      <c r="L16" s="12">
        <v>792477</v>
      </c>
      <c r="M16" s="16">
        <v>0.15840000000000001</v>
      </c>
    </row>
    <row r="17" spans="1:36" x14ac:dyDescent="0.25">
      <c r="A17" s="7" t="s">
        <v>155</v>
      </c>
      <c r="B17" s="13">
        <v>25266</v>
      </c>
      <c r="C17" s="17">
        <v>0.7702</v>
      </c>
      <c r="D17" s="13">
        <v>29493</v>
      </c>
      <c r="E17" s="17">
        <v>0.74060000000000004</v>
      </c>
      <c r="F17" s="13">
        <v>22405</v>
      </c>
      <c r="G17" s="17">
        <v>0.8105</v>
      </c>
      <c r="H17" s="13">
        <v>19535</v>
      </c>
      <c r="I17" s="17">
        <v>0.64970000000000006</v>
      </c>
      <c r="J17" s="12">
        <v>25165</v>
      </c>
      <c r="K17" s="16">
        <v>0.81840000000000002</v>
      </c>
      <c r="L17" s="12">
        <v>1695325</v>
      </c>
      <c r="M17" s="16">
        <v>0.85940000000000005</v>
      </c>
    </row>
    <row r="18" spans="1:36" x14ac:dyDescent="0.25">
      <c r="A18" s="7" t="s">
        <v>156</v>
      </c>
      <c r="B18" s="29" t="s">
        <v>72</v>
      </c>
      <c r="C18" s="29" t="s">
        <v>72</v>
      </c>
      <c r="D18" s="13">
        <v>22331</v>
      </c>
      <c r="E18" s="17">
        <v>0.75309999999999999</v>
      </c>
      <c r="F18" s="29" t="s">
        <v>72</v>
      </c>
      <c r="G18" s="29" t="s">
        <v>72</v>
      </c>
      <c r="H18" s="29" t="s">
        <v>72</v>
      </c>
      <c r="I18" s="29" t="s">
        <v>72</v>
      </c>
      <c r="J18" s="12">
        <v>22876</v>
      </c>
      <c r="K18" s="16">
        <v>0.88480000000000003</v>
      </c>
      <c r="L18" s="12">
        <v>1563731</v>
      </c>
      <c r="M18" s="16">
        <v>0.90739999999999998</v>
      </c>
    </row>
    <row r="19" spans="1:36" x14ac:dyDescent="0.25">
      <c r="A19" s="92" t="s">
        <v>61</v>
      </c>
      <c r="B19" s="93"/>
      <c r="C19" s="93"/>
      <c r="D19" s="93"/>
      <c r="E19" s="93"/>
      <c r="F19" s="93"/>
      <c r="G19" s="93"/>
      <c r="H19" s="93"/>
      <c r="I19" s="93"/>
      <c r="J19" s="93"/>
      <c r="K19" s="93"/>
      <c r="L19" s="76"/>
      <c r="M19" s="76"/>
    </row>
    <row r="20" spans="1:36" x14ac:dyDescent="0.25">
      <c r="A20" s="33" t="s">
        <v>16</v>
      </c>
      <c r="B20" s="13">
        <v>69875</v>
      </c>
      <c r="C20" s="17">
        <v>0.76629999999999998</v>
      </c>
      <c r="D20" s="13">
        <v>76558</v>
      </c>
      <c r="E20" s="17">
        <v>0.7349</v>
      </c>
      <c r="F20" s="13">
        <v>73015</v>
      </c>
      <c r="G20" s="17">
        <v>0.77890000000000004</v>
      </c>
      <c r="H20" s="13">
        <v>66848</v>
      </c>
      <c r="I20" s="17">
        <v>0.74970000000000003</v>
      </c>
      <c r="J20" s="13">
        <v>74312</v>
      </c>
      <c r="K20" s="17">
        <v>0.79900000000000004</v>
      </c>
      <c r="L20" s="13">
        <v>4240858</v>
      </c>
      <c r="M20" s="17">
        <v>0.79290000000000005</v>
      </c>
    </row>
    <row r="21" spans="1:36" x14ac:dyDescent="0.25">
      <c r="A21" s="33" t="s">
        <v>27</v>
      </c>
      <c r="B21" s="13">
        <v>29997</v>
      </c>
      <c r="C21" s="17">
        <v>0.32929999999999998</v>
      </c>
      <c r="D21" s="13">
        <v>38737</v>
      </c>
      <c r="E21" s="17">
        <v>0.37259999999999999</v>
      </c>
      <c r="F21" s="13">
        <v>28868</v>
      </c>
      <c r="G21" s="17">
        <v>0.30959999999999999</v>
      </c>
      <c r="H21" s="13">
        <v>30234</v>
      </c>
      <c r="I21" s="17">
        <v>0.33910000000000001</v>
      </c>
      <c r="J21" s="13">
        <v>27239</v>
      </c>
      <c r="K21" s="17">
        <v>0.29520000000000002</v>
      </c>
      <c r="L21" s="13">
        <v>1539564</v>
      </c>
      <c r="M21" s="17">
        <v>0.29060000000000002</v>
      </c>
    </row>
    <row r="22" spans="1:36" x14ac:dyDescent="0.25">
      <c r="A22" s="33" t="s">
        <v>28</v>
      </c>
      <c r="B22" s="13">
        <v>20047</v>
      </c>
      <c r="C22" s="17">
        <v>0.22009999999999999</v>
      </c>
      <c r="D22" s="13">
        <v>21137</v>
      </c>
      <c r="E22" s="17">
        <v>0.20330000000000001</v>
      </c>
      <c r="F22" s="13">
        <v>18122</v>
      </c>
      <c r="G22" s="17">
        <v>0.1943</v>
      </c>
      <c r="H22" s="13">
        <v>17799</v>
      </c>
      <c r="I22" s="17">
        <v>0.1996</v>
      </c>
      <c r="J22" s="13">
        <v>23301</v>
      </c>
      <c r="K22" s="17">
        <v>0.2525</v>
      </c>
      <c r="L22" s="13">
        <v>1187282</v>
      </c>
      <c r="M22" s="17">
        <v>0.22409999999999999</v>
      </c>
    </row>
    <row r="23" spans="1:36" x14ac:dyDescent="0.25">
      <c r="A23" s="33" t="s">
        <v>81</v>
      </c>
      <c r="B23" s="13">
        <v>41040</v>
      </c>
      <c r="C23" s="17">
        <v>0.4506</v>
      </c>
      <c r="D23" s="13">
        <v>44087</v>
      </c>
      <c r="E23" s="17">
        <v>0.42409999999999998</v>
      </c>
      <c r="F23" s="13">
        <v>46262</v>
      </c>
      <c r="G23" s="17">
        <v>0.49609999999999999</v>
      </c>
      <c r="H23" s="13">
        <v>41134</v>
      </c>
      <c r="I23" s="17">
        <v>0.46129999999999999</v>
      </c>
      <c r="J23" s="13">
        <v>41743</v>
      </c>
      <c r="K23" s="17">
        <v>0.45229999999999998</v>
      </c>
      <c r="L23" s="13">
        <v>2571287</v>
      </c>
      <c r="M23" s="17">
        <v>0.48530000000000001</v>
      </c>
    </row>
    <row r="24" spans="1:36" x14ac:dyDescent="0.25">
      <c r="A24" s="33" t="s">
        <v>80</v>
      </c>
      <c r="B24" s="13">
        <v>54491</v>
      </c>
      <c r="C24" s="17">
        <v>0.59919999999999995</v>
      </c>
      <c r="D24" s="13">
        <v>53368</v>
      </c>
      <c r="E24" s="17">
        <v>0.51470000000000005</v>
      </c>
      <c r="F24" s="13">
        <v>55867</v>
      </c>
      <c r="G24" s="17">
        <v>0.59989999999999999</v>
      </c>
      <c r="H24" s="13">
        <v>52317</v>
      </c>
      <c r="I24" s="17">
        <v>0.58720000000000006</v>
      </c>
      <c r="J24" s="13">
        <v>58577</v>
      </c>
      <c r="K24" s="17">
        <v>0.63970000000000005</v>
      </c>
      <c r="L24" s="13">
        <v>3291036</v>
      </c>
      <c r="M24" s="17">
        <v>0.62350000000000005</v>
      </c>
    </row>
    <row r="25" spans="1:36" x14ac:dyDescent="0.25">
      <c r="A25" s="33" t="s">
        <v>29</v>
      </c>
      <c r="B25" s="13">
        <v>34188</v>
      </c>
      <c r="C25" s="17">
        <v>0.37490000000000001</v>
      </c>
      <c r="D25" s="13">
        <v>30073</v>
      </c>
      <c r="E25" s="17">
        <v>0.28899999999999998</v>
      </c>
      <c r="F25" s="13">
        <v>35803</v>
      </c>
      <c r="G25" s="17">
        <v>0.38269999999999998</v>
      </c>
      <c r="H25" s="13">
        <v>30109</v>
      </c>
      <c r="I25" s="17">
        <v>0.33810000000000001</v>
      </c>
      <c r="J25" s="13">
        <v>32711</v>
      </c>
      <c r="K25" s="17">
        <v>0.35170000000000001</v>
      </c>
      <c r="L25" s="13">
        <v>1962944</v>
      </c>
      <c r="M25" s="17">
        <v>0.36809999999999998</v>
      </c>
    </row>
    <row r="26" spans="1:36" x14ac:dyDescent="0.25">
      <c r="A26" s="33" t="s">
        <v>74</v>
      </c>
      <c r="B26" s="13">
        <v>78859</v>
      </c>
      <c r="C26" s="17">
        <v>0.86280000000000001</v>
      </c>
      <c r="D26" s="13">
        <v>81519</v>
      </c>
      <c r="E26" s="17">
        <v>0.77839999999999998</v>
      </c>
      <c r="F26" s="13">
        <v>77682</v>
      </c>
      <c r="G26" s="17">
        <v>0.83109999999999995</v>
      </c>
      <c r="H26" s="13">
        <v>75185</v>
      </c>
      <c r="I26" s="17">
        <v>0.84319999999999995</v>
      </c>
      <c r="J26" s="13">
        <v>74659</v>
      </c>
      <c r="K26" s="17">
        <v>0.79879999999999995</v>
      </c>
      <c r="L26" s="13">
        <v>4508662</v>
      </c>
      <c r="M26" s="17">
        <v>0.84240000000000004</v>
      </c>
    </row>
    <row r="27" spans="1:36" x14ac:dyDescent="0.25">
      <c r="A27" s="94" t="s">
        <v>129</v>
      </c>
      <c r="B27" s="95"/>
      <c r="C27" s="95"/>
      <c r="D27" s="95"/>
      <c r="E27" s="95"/>
      <c r="F27" s="95"/>
      <c r="G27" s="95"/>
      <c r="H27" s="95"/>
      <c r="I27" s="95"/>
      <c r="J27" s="95"/>
      <c r="K27" s="96"/>
      <c r="L27" s="97"/>
      <c r="M27" s="97"/>
      <c r="N27" s="11"/>
      <c r="O27" s="11"/>
      <c r="P27" s="11"/>
      <c r="Q27" s="11"/>
      <c r="R27" s="11"/>
      <c r="S27" s="11"/>
      <c r="T27" s="11"/>
      <c r="U27" s="11"/>
      <c r="V27" s="11"/>
      <c r="W27" s="11"/>
      <c r="X27" s="11"/>
      <c r="Y27" s="11"/>
      <c r="Z27" s="11"/>
      <c r="AA27" s="11"/>
      <c r="AB27" s="11"/>
      <c r="AC27" s="11"/>
      <c r="AD27" s="11"/>
      <c r="AE27" s="11"/>
      <c r="AF27" s="11"/>
      <c r="AG27" s="11"/>
      <c r="AH27" s="11"/>
      <c r="AI27" s="11"/>
      <c r="AJ27" s="11"/>
    </row>
    <row r="28" spans="1:36" x14ac:dyDescent="0.25">
      <c r="A28" s="34" t="s">
        <v>125</v>
      </c>
      <c r="B28" s="29" t="s">
        <v>72</v>
      </c>
      <c r="C28" s="29" t="s">
        <v>72</v>
      </c>
      <c r="D28" s="29" t="s">
        <v>72</v>
      </c>
      <c r="E28" s="29" t="s">
        <v>72</v>
      </c>
      <c r="F28" s="29" t="s">
        <v>72</v>
      </c>
      <c r="G28" s="29" t="s">
        <v>72</v>
      </c>
      <c r="H28" s="29" t="s">
        <v>72</v>
      </c>
      <c r="I28" s="29" t="s">
        <v>72</v>
      </c>
      <c r="J28" s="13">
        <v>8335</v>
      </c>
      <c r="K28" s="17">
        <v>0.47649999999999998</v>
      </c>
      <c r="L28" s="13">
        <v>369714</v>
      </c>
      <c r="M28" s="17">
        <v>0.49759999999999999</v>
      </c>
      <c r="N28" s="11"/>
      <c r="O28" s="11"/>
      <c r="P28" s="11"/>
      <c r="Q28" s="11"/>
      <c r="R28" s="11"/>
      <c r="S28" s="11"/>
      <c r="T28" s="11"/>
      <c r="U28" s="11"/>
      <c r="V28" s="11"/>
      <c r="W28" s="11"/>
      <c r="X28" s="11"/>
      <c r="Y28" s="11"/>
      <c r="Z28" s="11"/>
      <c r="AA28" s="11"/>
      <c r="AB28" s="11"/>
      <c r="AC28" s="11"/>
      <c r="AD28" s="11"/>
      <c r="AE28" s="11"/>
      <c r="AF28" s="11"/>
      <c r="AG28" s="11"/>
      <c r="AH28" s="11"/>
      <c r="AI28" s="11"/>
      <c r="AJ28" s="11"/>
    </row>
    <row r="29" spans="1:36" x14ac:dyDescent="0.25">
      <c r="A29" s="34" t="s">
        <v>124</v>
      </c>
      <c r="B29" s="29" t="s">
        <v>72</v>
      </c>
      <c r="C29" s="29" t="s">
        <v>72</v>
      </c>
      <c r="D29" s="29" t="s">
        <v>72</v>
      </c>
      <c r="E29" s="29" t="s">
        <v>72</v>
      </c>
      <c r="F29" s="29" t="s">
        <v>72</v>
      </c>
      <c r="G29" s="29" t="s">
        <v>72</v>
      </c>
      <c r="H29" s="29" t="s">
        <v>72</v>
      </c>
      <c r="I29" s="29" t="s">
        <v>72</v>
      </c>
      <c r="J29" s="29" t="s">
        <v>72</v>
      </c>
      <c r="K29" s="29" t="s">
        <v>72</v>
      </c>
      <c r="L29" s="13">
        <v>61434</v>
      </c>
      <c r="M29" s="17">
        <v>8.2699999999999996E-2</v>
      </c>
      <c r="N29" s="11"/>
      <c r="O29" s="11"/>
      <c r="P29" s="11"/>
      <c r="Q29" s="11"/>
      <c r="R29" s="11"/>
      <c r="S29" s="11"/>
      <c r="T29" s="11"/>
      <c r="U29" s="11"/>
      <c r="V29" s="11"/>
      <c r="W29" s="11"/>
      <c r="X29" s="11"/>
      <c r="Y29" s="11"/>
      <c r="Z29" s="11"/>
      <c r="AA29" s="11"/>
      <c r="AB29" s="11"/>
      <c r="AC29" s="11"/>
      <c r="AD29" s="11"/>
      <c r="AE29" s="11"/>
      <c r="AF29" s="11"/>
      <c r="AG29" s="11"/>
      <c r="AH29" s="11"/>
      <c r="AI29" s="11"/>
      <c r="AJ29" s="11"/>
    </row>
    <row r="30" spans="1:36" x14ac:dyDescent="0.25">
      <c r="A30" s="34" t="s">
        <v>128</v>
      </c>
      <c r="B30" s="29" t="s">
        <v>72</v>
      </c>
      <c r="C30" s="29" t="s">
        <v>72</v>
      </c>
      <c r="D30" s="29" t="s">
        <v>72</v>
      </c>
      <c r="E30" s="29" t="s">
        <v>72</v>
      </c>
      <c r="F30" s="29" t="s">
        <v>72</v>
      </c>
      <c r="G30" s="29" t="s">
        <v>72</v>
      </c>
      <c r="H30" s="29" t="s">
        <v>72</v>
      </c>
      <c r="I30" s="29" t="s">
        <v>72</v>
      </c>
      <c r="J30" s="29" t="s">
        <v>72</v>
      </c>
      <c r="K30" s="29" t="s">
        <v>72</v>
      </c>
      <c r="L30" s="13">
        <v>44030</v>
      </c>
      <c r="M30" s="17">
        <v>5.9299999999999999E-2</v>
      </c>
      <c r="N30" s="11"/>
      <c r="O30" s="11"/>
      <c r="P30" s="11"/>
      <c r="Q30" s="11"/>
      <c r="R30" s="11"/>
      <c r="S30" s="11"/>
      <c r="T30" s="11"/>
      <c r="U30" s="11"/>
      <c r="V30" s="11"/>
      <c r="W30" s="11"/>
      <c r="X30" s="11"/>
      <c r="Y30" s="11"/>
      <c r="Z30" s="11"/>
      <c r="AA30" s="11"/>
      <c r="AB30" s="11"/>
      <c r="AC30" s="11"/>
      <c r="AD30" s="11"/>
      <c r="AE30" s="11"/>
      <c r="AF30" s="11"/>
      <c r="AG30" s="11"/>
      <c r="AH30" s="11"/>
      <c r="AI30" s="11"/>
      <c r="AJ30" s="11"/>
    </row>
    <row r="31" spans="1:36" x14ac:dyDescent="0.25">
      <c r="A31" s="34" t="s">
        <v>122</v>
      </c>
      <c r="B31" s="29" t="s">
        <v>72</v>
      </c>
      <c r="C31" s="29" t="s">
        <v>72</v>
      </c>
      <c r="D31" s="29" t="s">
        <v>72</v>
      </c>
      <c r="E31" s="29" t="s">
        <v>72</v>
      </c>
      <c r="F31" s="29" t="s">
        <v>72</v>
      </c>
      <c r="G31" s="29" t="s">
        <v>72</v>
      </c>
      <c r="H31" s="29" t="s">
        <v>72</v>
      </c>
      <c r="I31" s="29" t="s">
        <v>72</v>
      </c>
      <c r="J31" s="29" t="s">
        <v>72</v>
      </c>
      <c r="K31" s="29" t="s">
        <v>72</v>
      </c>
      <c r="L31" s="13">
        <v>36305</v>
      </c>
      <c r="M31" s="17">
        <v>4.8899999999999999E-2</v>
      </c>
      <c r="N31" s="11"/>
      <c r="O31" s="11"/>
      <c r="P31" s="11"/>
      <c r="Q31" s="11"/>
      <c r="R31" s="11"/>
      <c r="S31" s="11"/>
      <c r="T31" s="11"/>
      <c r="U31" s="11"/>
      <c r="V31" s="11"/>
      <c r="W31" s="11"/>
      <c r="X31" s="11"/>
      <c r="Y31" s="11"/>
      <c r="Z31" s="11"/>
      <c r="AA31" s="11"/>
      <c r="AB31" s="11"/>
      <c r="AC31" s="11"/>
      <c r="AD31" s="11"/>
      <c r="AE31" s="11"/>
      <c r="AF31" s="11"/>
      <c r="AG31" s="11"/>
      <c r="AH31" s="11"/>
      <c r="AI31" s="11"/>
      <c r="AJ31" s="11"/>
    </row>
    <row r="32" spans="1:36" x14ac:dyDescent="0.25">
      <c r="A32" s="34" t="s">
        <v>126</v>
      </c>
      <c r="B32" s="29" t="s">
        <v>72</v>
      </c>
      <c r="C32" s="29" t="s">
        <v>72</v>
      </c>
      <c r="D32" s="29" t="s">
        <v>72</v>
      </c>
      <c r="E32" s="29" t="s">
        <v>72</v>
      </c>
      <c r="F32" s="29" t="s">
        <v>72</v>
      </c>
      <c r="G32" s="29" t="s">
        <v>72</v>
      </c>
      <c r="H32" s="29" t="s">
        <v>72</v>
      </c>
      <c r="I32" s="29" t="s">
        <v>72</v>
      </c>
      <c r="J32" s="29" t="s">
        <v>72</v>
      </c>
      <c r="K32" s="29" t="s">
        <v>72</v>
      </c>
      <c r="L32" s="13">
        <v>32022</v>
      </c>
      <c r="M32" s="17">
        <v>4.3099999999999999E-2</v>
      </c>
      <c r="N32" s="11"/>
      <c r="O32" s="11"/>
      <c r="P32" s="11"/>
      <c r="Q32" s="11"/>
      <c r="R32" s="11"/>
      <c r="S32" s="11"/>
      <c r="T32" s="11"/>
      <c r="U32" s="11"/>
      <c r="V32" s="11"/>
      <c r="W32" s="11"/>
      <c r="X32" s="11"/>
      <c r="Y32" s="11"/>
      <c r="Z32" s="11"/>
      <c r="AA32" s="11"/>
      <c r="AB32" s="11"/>
      <c r="AC32" s="11"/>
      <c r="AD32" s="11"/>
      <c r="AE32" s="11"/>
      <c r="AF32" s="11"/>
      <c r="AG32" s="11"/>
      <c r="AH32" s="11"/>
      <c r="AI32" s="11"/>
      <c r="AJ32" s="11"/>
    </row>
    <row r="33" spans="1:36" x14ac:dyDescent="0.25">
      <c r="A33" s="34" t="s">
        <v>127</v>
      </c>
      <c r="B33" s="29" t="s">
        <v>72</v>
      </c>
      <c r="C33" s="29" t="s">
        <v>72</v>
      </c>
      <c r="D33" s="29" t="s">
        <v>72</v>
      </c>
      <c r="E33" s="29" t="s">
        <v>72</v>
      </c>
      <c r="F33" s="29" t="s">
        <v>72</v>
      </c>
      <c r="G33" s="29" t="s">
        <v>72</v>
      </c>
      <c r="H33" s="29" t="s">
        <v>72</v>
      </c>
      <c r="I33" s="29" t="s">
        <v>72</v>
      </c>
      <c r="J33" s="29" t="s">
        <v>72</v>
      </c>
      <c r="K33" s="29" t="s">
        <v>72</v>
      </c>
      <c r="L33" s="13">
        <v>31346</v>
      </c>
      <c r="M33" s="17">
        <v>4.2200000000000001E-2</v>
      </c>
      <c r="N33" s="11"/>
      <c r="O33" s="11"/>
      <c r="P33" s="11"/>
      <c r="Q33" s="11"/>
      <c r="R33" s="11"/>
      <c r="S33" s="11"/>
      <c r="T33" s="11"/>
      <c r="U33" s="11"/>
      <c r="V33" s="11"/>
      <c r="W33" s="11"/>
      <c r="X33" s="11"/>
      <c r="Y33" s="11"/>
      <c r="Z33" s="11"/>
      <c r="AA33" s="11"/>
      <c r="AB33" s="11"/>
      <c r="AC33" s="11"/>
      <c r="AD33" s="11"/>
      <c r="AE33" s="11"/>
      <c r="AF33" s="11"/>
      <c r="AG33" s="11"/>
      <c r="AH33" s="11"/>
      <c r="AI33" s="11"/>
      <c r="AJ33" s="11"/>
    </row>
    <row r="34" spans="1:36" x14ac:dyDescent="0.25">
      <c r="A34" s="34" t="s">
        <v>123</v>
      </c>
      <c r="B34" s="29" t="s">
        <v>72</v>
      </c>
      <c r="C34" s="29" t="s">
        <v>72</v>
      </c>
      <c r="D34" s="29" t="s">
        <v>72</v>
      </c>
      <c r="E34" s="29" t="s">
        <v>72</v>
      </c>
      <c r="F34" s="29" t="s">
        <v>72</v>
      </c>
      <c r="G34" s="29" t="s">
        <v>72</v>
      </c>
      <c r="H34" s="29" t="s">
        <v>72</v>
      </c>
      <c r="I34" s="29" t="s">
        <v>72</v>
      </c>
      <c r="J34" s="29" t="s">
        <v>72</v>
      </c>
      <c r="K34" s="29" t="s">
        <v>72</v>
      </c>
      <c r="L34" s="13">
        <v>23532</v>
      </c>
      <c r="M34" s="17">
        <v>3.1699999999999999E-2</v>
      </c>
      <c r="N34" s="11"/>
      <c r="O34" s="11"/>
      <c r="P34" s="11"/>
      <c r="Q34" s="11"/>
      <c r="R34" s="11"/>
      <c r="S34" s="11"/>
      <c r="T34" s="11"/>
      <c r="U34" s="11"/>
      <c r="V34" s="11"/>
      <c r="W34" s="11"/>
      <c r="X34" s="11"/>
      <c r="Y34" s="11"/>
      <c r="Z34" s="11"/>
      <c r="AA34" s="11"/>
      <c r="AB34" s="11"/>
      <c r="AC34" s="11"/>
      <c r="AD34" s="11"/>
      <c r="AE34" s="11"/>
      <c r="AF34" s="11"/>
      <c r="AG34" s="11"/>
      <c r="AH34" s="11"/>
      <c r="AI34" s="11"/>
      <c r="AJ34" s="11"/>
    </row>
    <row r="35" spans="1:36" x14ac:dyDescent="0.25">
      <c r="A35" s="33" t="s">
        <v>121</v>
      </c>
      <c r="B35" s="29" t="s">
        <v>72</v>
      </c>
      <c r="C35" s="29" t="s">
        <v>72</v>
      </c>
      <c r="D35" s="29" t="s">
        <v>72</v>
      </c>
      <c r="E35" s="29" t="s">
        <v>72</v>
      </c>
      <c r="F35" s="29" t="s">
        <v>72</v>
      </c>
      <c r="G35" s="29" t="s">
        <v>72</v>
      </c>
      <c r="H35" s="29" t="s">
        <v>72</v>
      </c>
      <c r="I35" s="29" t="s">
        <v>72</v>
      </c>
      <c r="J35" s="29">
        <v>3201</v>
      </c>
      <c r="K35" s="17">
        <v>0.183</v>
      </c>
      <c r="L35" s="13">
        <v>144671</v>
      </c>
      <c r="M35" s="17">
        <v>0.19470000000000001</v>
      </c>
      <c r="N35" s="11"/>
      <c r="O35" s="11"/>
      <c r="P35" s="11"/>
      <c r="Q35" s="11"/>
      <c r="R35" s="11"/>
      <c r="S35" s="11"/>
      <c r="T35" s="11"/>
      <c r="U35" s="11"/>
      <c r="V35" s="11"/>
      <c r="W35" s="11"/>
      <c r="X35" s="11"/>
      <c r="Y35" s="11"/>
      <c r="Z35" s="11"/>
      <c r="AA35" s="11"/>
      <c r="AB35" s="11"/>
      <c r="AC35" s="11"/>
      <c r="AD35" s="11"/>
      <c r="AE35" s="11"/>
      <c r="AF35" s="11"/>
      <c r="AG35" s="11"/>
      <c r="AH35" s="11"/>
      <c r="AI35" s="11"/>
      <c r="AJ35" s="11"/>
    </row>
    <row r="36" spans="1:36" x14ac:dyDescent="0.25">
      <c r="A36" s="94" t="s">
        <v>75</v>
      </c>
      <c r="B36" s="95"/>
      <c r="C36" s="95"/>
      <c r="D36" s="95"/>
      <c r="E36" s="95"/>
      <c r="F36" s="95"/>
      <c r="G36" s="95"/>
      <c r="H36" s="95"/>
      <c r="I36" s="95"/>
      <c r="J36" s="95"/>
      <c r="K36" s="96"/>
      <c r="L36" s="97"/>
      <c r="M36" s="97"/>
    </row>
    <row r="37" spans="1:36" x14ac:dyDescent="0.25">
      <c r="A37" s="33" t="s">
        <v>13</v>
      </c>
      <c r="B37" s="13">
        <v>70895</v>
      </c>
      <c r="C37" s="17">
        <v>0.77690000000000003</v>
      </c>
      <c r="D37" s="13">
        <v>70174</v>
      </c>
      <c r="E37" s="17">
        <v>0.6754</v>
      </c>
      <c r="F37" s="13">
        <v>63872</v>
      </c>
      <c r="G37" s="17">
        <v>0.68740000000000001</v>
      </c>
      <c r="H37" s="13">
        <v>66551</v>
      </c>
      <c r="I37" s="17">
        <v>0.74790000000000001</v>
      </c>
      <c r="J37" s="13">
        <v>61532</v>
      </c>
      <c r="K37" s="17">
        <v>0.66969999999999996</v>
      </c>
      <c r="L37" s="13">
        <v>3964426</v>
      </c>
      <c r="M37" s="17">
        <v>0.74739999999999995</v>
      </c>
    </row>
    <row r="38" spans="1:36" x14ac:dyDescent="0.25">
      <c r="A38" s="33" t="s">
        <v>14</v>
      </c>
      <c r="B38" s="13">
        <v>8200</v>
      </c>
      <c r="C38" s="17">
        <v>8.9899999999999994E-2</v>
      </c>
      <c r="D38" s="13">
        <v>10324</v>
      </c>
      <c r="E38" s="17">
        <v>9.9400000000000002E-2</v>
      </c>
      <c r="F38" s="13">
        <v>13213</v>
      </c>
      <c r="G38" s="17">
        <v>0.14219999999999999</v>
      </c>
      <c r="H38" s="13">
        <v>7964</v>
      </c>
      <c r="I38" s="17">
        <v>8.9499999999999996E-2</v>
      </c>
      <c r="J38" s="13">
        <v>8193</v>
      </c>
      <c r="K38" s="17">
        <v>8.9200000000000002E-2</v>
      </c>
      <c r="L38" s="13">
        <v>379951</v>
      </c>
      <c r="M38" s="17">
        <v>7.1599999999999997E-2</v>
      </c>
    </row>
    <row r="39" spans="1:36" x14ac:dyDescent="0.25">
      <c r="A39" s="33" t="s">
        <v>15</v>
      </c>
      <c r="B39" s="13">
        <v>5576</v>
      </c>
      <c r="C39" s="17">
        <v>6.1100000000000002E-2</v>
      </c>
      <c r="D39" s="13">
        <v>9802</v>
      </c>
      <c r="E39" s="17">
        <v>9.4299999999999995E-2</v>
      </c>
      <c r="F39" s="13">
        <v>7481</v>
      </c>
      <c r="G39" s="17">
        <v>8.0500000000000002E-2</v>
      </c>
      <c r="H39" s="13">
        <v>3279</v>
      </c>
      <c r="I39" s="17">
        <v>3.6900000000000002E-2</v>
      </c>
      <c r="J39" s="13">
        <v>6215</v>
      </c>
      <c r="K39" s="17">
        <v>6.7599999999999993E-2</v>
      </c>
      <c r="L39" s="13">
        <v>178707</v>
      </c>
      <c r="M39" s="17">
        <v>3.3700000000000001E-2</v>
      </c>
    </row>
    <row r="40" spans="1:36" x14ac:dyDescent="0.25">
      <c r="A40" s="34" t="s">
        <v>157</v>
      </c>
      <c r="B40" s="13">
        <v>6587</v>
      </c>
      <c r="C40" s="17">
        <v>7.22E-2</v>
      </c>
      <c r="D40" s="13">
        <v>13594</v>
      </c>
      <c r="E40" s="17">
        <v>0.1308</v>
      </c>
      <c r="F40" s="13">
        <v>8347</v>
      </c>
      <c r="G40" s="17">
        <v>8.9800000000000005E-2</v>
      </c>
      <c r="H40" s="13">
        <v>11187</v>
      </c>
      <c r="I40" s="17">
        <v>0.12570000000000001</v>
      </c>
      <c r="J40" s="13">
        <v>15945</v>
      </c>
      <c r="K40" s="17">
        <v>0.17349999999999999</v>
      </c>
      <c r="L40" s="13">
        <v>781370</v>
      </c>
      <c r="M40" s="17">
        <v>0.14729999999999999</v>
      </c>
    </row>
    <row r="41" spans="1:36" x14ac:dyDescent="0.25">
      <c r="A41" s="94" t="s">
        <v>26</v>
      </c>
      <c r="B41" s="95"/>
      <c r="C41" s="95"/>
      <c r="D41" s="95"/>
      <c r="E41" s="95"/>
      <c r="F41" s="95"/>
      <c r="G41" s="95"/>
      <c r="H41" s="95"/>
      <c r="I41" s="95"/>
      <c r="J41" s="95"/>
      <c r="K41" s="96"/>
      <c r="L41" s="97"/>
      <c r="M41" s="97"/>
    </row>
    <row r="42" spans="1:36" x14ac:dyDescent="0.25">
      <c r="A42" s="33" t="s">
        <v>19</v>
      </c>
      <c r="B42" s="13">
        <v>69767</v>
      </c>
      <c r="C42" s="17">
        <v>0.7651</v>
      </c>
      <c r="D42" s="13">
        <v>85719</v>
      </c>
      <c r="E42" s="17">
        <v>0.82469999999999999</v>
      </c>
      <c r="F42" s="13">
        <v>73186</v>
      </c>
      <c r="G42" s="17">
        <v>0.78069999999999995</v>
      </c>
      <c r="H42" s="13">
        <v>70876</v>
      </c>
      <c r="I42" s="17">
        <v>0.79849999999999999</v>
      </c>
      <c r="J42" s="13">
        <v>72716</v>
      </c>
      <c r="K42" s="17">
        <v>0.78390000000000004</v>
      </c>
      <c r="L42" s="13">
        <v>4171963</v>
      </c>
      <c r="M42" s="17">
        <v>0.78169999999999995</v>
      </c>
    </row>
    <row r="43" spans="1:36" x14ac:dyDescent="0.25">
      <c r="A43" s="33" t="s">
        <v>17</v>
      </c>
      <c r="B43" s="13">
        <v>13763</v>
      </c>
      <c r="C43" s="17">
        <v>0.15090000000000001</v>
      </c>
      <c r="D43" s="13">
        <v>10051</v>
      </c>
      <c r="E43" s="17">
        <v>9.6699999999999994E-2</v>
      </c>
      <c r="F43" s="13">
        <v>10934</v>
      </c>
      <c r="G43" s="17">
        <v>0.1166</v>
      </c>
      <c r="H43" s="13">
        <v>13673</v>
      </c>
      <c r="I43" s="17">
        <v>0.154</v>
      </c>
      <c r="J43" s="13">
        <v>12758</v>
      </c>
      <c r="K43" s="17">
        <v>0.13750000000000001</v>
      </c>
      <c r="L43" s="13">
        <v>707190</v>
      </c>
      <c r="M43" s="17">
        <v>0.13250000000000001</v>
      </c>
    </row>
    <row r="44" spans="1:36" x14ac:dyDescent="0.25">
      <c r="A44" s="33" t="s">
        <v>18</v>
      </c>
      <c r="B44" s="13">
        <v>7657</v>
      </c>
      <c r="C44" s="17">
        <v>8.4000000000000005E-2</v>
      </c>
      <c r="D44" s="13">
        <v>8166</v>
      </c>
      <c r="E44" s="17">
        <v>7.8600000000000003E-2</v>
      </c>
      <c r="F44" s="13">
        <v>9626</v>
      </c>
      <c r="G44" s="17">
        <v>0.1027</v>
      </c>
      <c r="H44" s="13">
        <v>4216</v>
      </c>
      <c r="I44" s="17">
        <v>4.7500000000000001E-2</v>
      </c>
      <c r="J44" s="13">
        <v>7283</v>
      </c>
      <c r="K44" s="17">
        <v>7.85E-2</v>
      </c>
      <c r="L44" s="13">
        <v>457771</v>
      </c>
      <c r="M44" s="17">
        <v>8.5800000000000001E-2</v>
      </c>
    </row>
    <row r="45" spans="1:36" x14ac:dyDescent="0.25">
      <c r="A45" s="3" t="s">
        <v>24</v>
      </c>
      <c r="B45" s="13">
        <v>14242</v>
      </c>
      <c r="C45" s="17">
        <v>0.69669999999999999</v>
      </c>
      <c r="D45" s="13">
        <v>9118</v>
      </c>
      <c r="E45" s="17">
        <v>0.50049999999999994</v>
      </c>
      <c r="F45" s="13">
        <v>12103</v>
      </c>
      <c r="G45" s="17">
        <v>0.6159</v>
      </c>
      <c r="H45" s="13">
        <v>9517</v>
      </c>
      <c r="I45" s="17">
        <v>0.53859999999999997</v>
      </c>
      <c r="J45" s="13">
        <v>10948</v>
      </c>
      <c r="K45" s="17">
        <v>0.59519999999999995</v>
      </c>
      <c r="L45" s="13">
        <v>723516</v>
      </c>
      <c r="M45" s="17">
        <v>0.63649999999999995</v>
      </c>
    </row>
    <row r="46" spans="1:36" x14ac:dyDescent="0.25">
      <c r="A46" s="3" t="s">
        <v>20</v>
      </c>
      <c r="B46" s="13">
        <v>6201</v>
      </c>
      <c r="C46" s="17">
        <v>0.30330000000000001</v>
      </c>
      <c r="D46" s="13">
        <v>9099</v>
      </c>
      <c r="E46" s="17">
        <v>0.4995</v>
      </c>
      <c r="F46" s="13">
        <v>7547</v>
      </c>
      <c r="G46" s="17">
        <v>0.3841</v>
      </c>
      <c r="H46" s="13">
        <v>8152</v>
      </c>
      <c r="I46" s="17">
        <v>0.46139999999999998</v>
      </c>
      <c r="J46" s="13">
        <v>7447</v>
      </c>
      <c r="K46" s="17">
        <v>0.40479999999999999</v>
      </c>
      <c r="L46" s="13">
        <v>413127</v>
      </c>
      <c r="M46" s="17">
        <v>0.36349999999999999</v>
      </c>
    </row>
    <row r="47" spans="1:36" x14ac:dyDescent="0.25">
      <c r="A47" s="92" t="s">
        <v>60</v>
      </c>
      <c r="B47" s="93"/>
      <c r="C47" s="93"/>
      <c r="D47" s="93"/>
      <c r="E47" s="93"/>
      <c r="F47" s="93"/>
      <c r="G47" s="93"/>
      <c r="H47" s="93"/>
      <c r="I47" s="93"/>
      <c r="J47" s="93"/>
      <c r="K47" s="93"/>
      <c r="L47" s="76"/>
      <c r="M47" s="76"/>
    </row>
    <row r="48" spans="1:36" x14ac:dyDescent="0.25">
      <c r="A48" s="94" t="s">
        <v>34</v>
      </c>
      <c r="B48" s="95"/>
      <c r="C48" s="95"/>
      <c r="D48" s="95"/>
      <c r="E48" s="95"/>
      <c r="F48" s="95"/>
      <c r="G48" s="95"/>
      <c r="H48" s="95"/>
      <c r="I48" s="95"/>
      <c r="J48" s="95"/>
      <c r="K48" s="96"/>
      <c r="L48" s="97"/>
      <c r="M48" s="97"/>
    </row>
    <row r="49" spans="1:36" x14ac:dyDescent="0.25">
      <c r="A49" s="33" t="s">
        <v>67</v>
      </c>
      <c r="B49" s="13">
        <v>15241</v>
      </c>
      <c r="C49" s="17">
        <v>0.1671</v>
      </c>
      <c r="D49" s="13">
        <v>21455</v>
      </c>
      <c r="E49" s="17">
        <v>0.20519999999999999</v>
      </c>
      <c r="F49" s="13">
        <v>14288</v>
      </c>
      <c r="G49" s="17">
        <v>0.15240000000000001</v>
      </c>
      <c r="H49" s="13">
        <v>19987</v>
      </c>
      <c r="I49" s="17">
        <v>0.22509999999999999</v>
      </c>
      <c r="J49" s="13">
        <v>13220</v>
      </c>
      <c r="K49" s="17">
        <v>0.1419</v>
      </c>
      <c r="L49" s="13">
        <v>837470</v>
      </c>
      <c r="M49" s="17">
        <v>0.15679999999999999</v>
      </c>
    </row>
    <row r="50" spans="1:36" x14ac:dyDescent="0.25">
      <c r="A50" s="27" t="s">
        <v>158</v>
      </c>
      <c r="B50" s="29" t="s">
        <v>72</v>
      </c>
      <c r="C50" s="29" t="s">
        <v>72</v>
      </c>
      <c r="D50" s="29" t="s">
        <v>72</v>
      </c>
      <c r="E50" s="29" t="s">
        <v>72</v>
      </c>
      <c r="F50" s="29" t="s">
        <v>72</v>
      </c>
      <c r="G50" s="29" t="s">
        <v>72</v>
      </c>
      <c r="H50" s="29" t="s">
        <v>72</v>
      </c>
      <c r="I50" s="29" t="s">
        <v>72</v>
      </c>
      <c r="J50" s="13">
        <v>9101</v>
      </c>
      <c r="K50" s="17">
        <v>0.68840000000000001</v>
      </c>
      <c r="L50" s="13">
        <v>594433</v>
      </c>
      <c r="M50" s="17">
        <v>0.72519999999999996</v>
      </c>
      <c r="N50" s="11"/>
      <c r="O50" s="11"/>
      <c r="P50" s="11"/>
      <c r="Q50" s="11"/>
      <c r="R50" s="11"/>
      <c r="S50" s="11"/>
      <c r="T50" s="11"/>
      <c r="U50" s="11"/>
      <c r="V50" s="11"/>
      <c r="W50" s="11"/>
      <c r="X50" s="11"/>
      <c r="Y50" s="11"/>
      <c r="Z50" s="11"/>
      <c r="AA50" s="11"/>
      <c r="AB50" s="11"/>
      <c r="AC50" s="11"/>
      <c r="AD50" s="11"/>
      <c r="AE50" s="11"/>
      <c r="AF50" s="11"/>
      <c r="AG50" s="11"/>
      <c r="AH50" s="11"/>
      <c r="AI50" s="11"/>
      <c r="AJ50" s="11"/>
    </row>
    <row r="51" spans="1:36" x14ac:dyDescent="0.25">
      <c r="A51" s="27" t="s">
        <v>159</v>
      </c>
      <c r="B51" s="29" t="s">
        <v>72</v>
      </c>
      <c r="C51" s="29" t="s">
        <v>72</v>
      </c>
      <c r="D51" s="29" t="s">
        <v>72</v>
      </c>
      <c r="E51" s="29" t="s">
        <v>72</v>
      </c>
      <c r="F51" s="29" t="s">
        <v>72</v>
      </c>
      <c r="G51" s="29" t="s">
        <v>72</v>
      </c>
      <c r="H51" s="29" t="s">
        <v>72</v>
      </c>
      <c r="I51" s="29" t="s">
        <v>72</v>
      </c>
      <c r="J51" s="13">
        <v>5286</v>
      </c>
      <c r="K51" s="17">
        <v>0.39979999999999999</v>
      </c>
      <c r="L51" s="13">
        <v>354986</v>
      </c>
      <c r="M51" s="17">
        <v>0.43309999999999998</v>
      </c>
      <c r="N51" s="11"/>
      <c r="O51" s="11"/>
      <c r="P51" s="11"/>
      <c r="Q51" s="11"/>
      <c r="R51" s="11"/>
      <c r="S51" s="11"/>
      <c r="T51" s="11"/>
      <c r="U51" s="11"/>
      <c r="V51" s="11"/>
      <c r="W51" s="11"/>
      <c r="X51" s="11"/>
      <c r="Y51" s="11"/>
      <c r="Z51" s="11"/>
      <c r="AA51" s="11"/>
      <c r="AB51" s="11"/>
      <c r="AC51" s="11"/>
      <c r="AD51" s="11"/>
      <c r="AE51" s="11"/>
      <c r="AF51" s="11"/>
      <c r="AG51" s="11"/>
      <c r="AH51" s="11"/>
      <c r="AI51" s="11"/>
      <c r="AJ51" s="11"/>
    </row>
    <row r="52" spans="1:36" x14ac:dyDescent="0.25">
      <c r="A52" s="33" t="s">
        <v>36</v>
      </c>
      <c r="B52" s="13">
        <v>7425</v>
      </c>
      <c r="C52" s="17">
        <v>9.9400000000000002E-2</v>
      </c>
      <c r="D52" s="13">
        <v>8123</v>
      </c>
      <c r="E52" s="17">
        <v>9.8100000000000007E-2</v>
      </c>
      <c r="F52" s="13">
        <v>8357</v>
      </c>
      <c r="G52" s="17">
        <v>0.106</v>
      </c>
      <c r="H52" s="13">
        <v>9856</v>
      </c>
      <c r="I52" s="17">
        <v>0.1244</v>
      </c>
      <c r="J52" s="13">
        <v>8336</v>
      </c>
      <c r="K52" s="17">
        <v>0.1</v>
      </c>
      <c r="L52" s="13">
        <v>570212</v>
      </c>
      <c r="M52" s="17">
        <v>0.1138</v>
      </c>
    </row>
    <row r="53" spans="1:36" x14ac:dyDescent="0.25">
      <c r="A53" s="27" t="s">
        <v>158</v>
      </c>
      <c r="B53" s="29" t="s">
        <v>72</v>
      </c>
      <c r="C53" s="29" t="s">
        <v>72</v>
      </c>
      <c r="D53" s="29" t="s">
        <v>72</v>
      </c>
      <c r="E53" s="29" t="s">
        <v>72</v>
      </c>
      <c r="F53" s="29" t="s">
        <v>72</v>
      </c>
      <c r="G53" s="29" t="s">
        <v>72</v>
      </c>
      <c r="H53" s="29" t="s">
        <v>72</v>
      </c>
      <c r="I53" s="29" t="s">
        <v>72</v>
      </c>
      <c r="J53" s="29" t="s">
        <v>72</v>
      </c>
      <c r="K53" s="29" t="s">
        <v>72</v>
      </c>
      <c r="L53" s="13">
        <v>358711</v>
      </c>
      <c r="M53" s="17">
        <v>0.64500000000000002</v>
      </c>
    </row>
    <row r="54" spans="1:36" x14ac:dyDescent="0.25">
      <c r="A54" s="27" t="s">
        <v>159</v>
      </c>
      <c r="B54" s="29" t="s">
        <v>72</v>
      </c>
      <c r="C54" s="29" t="s">
        <v>72</v>
      </c>
      <c r="D54" s="29" t="s">
        <v>72</v>
      </c>
      <c r="E54" s="29" t="s">
        <v>72</v>
      </c>
      <c r="F54" s="29" t="s">
        <v>72</v>
      </c>
      <c r="G54" s="29" t="s">
        <v>72</v>
      </c>
      <c r="H54" s="29" t="s">
        <v>72</v>
      </c>
      <c r="I54" s="29" t="s">
        <v>72</v>
      </c>
      <c r="J54" s="29">
        <v>2373</v>
      </c>
      <c r="K54" s="17">
        <v>0.28460000000000002</v>
      </c>
      <c r="L54" s="13">
        <v>276368</v>
      </c>
      <c r="M54" s="17">
        <v>0.49690000000000001</v>
      </c>
    </row>
    <row r="55" spans="1:36" x14ac:dyDescent="0.25">
      <c r="A55" s="33" t="s">
        <v>35</v>
      </c>
      <c r="B55" s="13">
        <v>16112</v>
      </c>
      <c r="C55" s="17">
        <v>0.17780000000000001</v>
      </c>
      <c r="D55" s="13">
        <v>23673</v>
      </c>
      <c r="E55" s="17">
        <v>0.2266</v>
      </c>
      <c r="F55" s="13">
        <v>13755</v>
      </c>
      <c r="G55" s="17">
        <v>0.14749999999999999</v>
      </c>
      <c r="H55" s="13">
        <v>10924</v>
      </c>
      <c r="I55" s="17">
        <v>0.1227</v>
      </c>
      <c r="J55" s="13">
        <v>11481</v>
      </c>
      <c r="K55" s="17">
        <v>0.12239999999999999</v>
      </c>
      <c r="L55" s="13">
        <v>605943</v>
      </c>
      <c r="M55" s="17">
        <v>0.1134</v>
      </c>
    </row>
    <row r="56" spans="1:36" x14ac:dyDescent="0.25">
      <c r="A56" s="27" t="s">
        <v>158</v>
      </c>
      <c r="B56" s="29" t="s">
        <v>72</v>
      </c>
      <c r="C56" s="29" t="s">
        <v>72</v>
      </c>
      <c r="D56" s="29" t="s">
        <v>72</v>
      </c>
      <c r="E56" s="29" t="s">
        <v>72</v>
      </c>
      <c r="F56" s="29" t="s">
        <v>72</v>
      </c>
      <c r="G56" s="29" t="s">
        <v>72</v>
      </c>
      <c r="H56" s="29" t="s">
        <v>72</v>
      </c>
      <c r="I56" s="29" t="s">
        <v>72</v>
      </c>
      <c r="J56" s="29" t="s">
        <v>72</v>
      </c>
      <c r="K56" s="29" t="s">
        <v>72</v>
      </c>
      <c r="L56" s="13">
        <v>459217</v>
      </c>
      <c r="M56" s="17">
        <v>0.76729999999999998</v>
      </c>
    </row>
    <row r="57" spans="1:36" x14ac:dyDescent="0.25">
      <c r="A57" s="27" t="s">
        <v>159</v>
      </c>
      <c r="B57" s="29" t="s">
        <v>72</v>
      </c>
      <c r="C57" s="29" t="s">
        <v>72</v>
      </c>
      <c r="D57" s="29" t="s">
        <v>72</v>
      </c>
      <c r="E57" s="29" t="s">
        <v>72</v>
      </c>
      <c r="F57" s="29" t="s">
        <v>72</v>
      </c>
      <c r="G57" s="29" t="s">
        <v>72</v>
      </c>
      <c r="H57" s="29" t="s">
        <v>72</v>
      </c>
      <c r="I57" s="29" t="s">
        <v>72</v>
      </c>
      <c r="J57" s="29">
        <v>4069</v>
      </c>
      <c r="K57" s="17">
        <v>0.35439999999999999</v>
      </c>
      <c r="L57" s="13">
        <v>223579</v>
      </c>
      <c r="M57" s="17">
        <v>0.37359999999999999</v>
      </c>
    </row>
    <row r="58" spans="1:36" x14ac:dyDescent="0.25">
      <c r="A58" s="33" t="s">
        <v>62</v>
      </c>
      <c r="B58" s="13" t="s">
        <v>72</v>
      </c>
      <c r="C58" s="13" t="s">
        <v>72</v>
      </c>
      <c r="D58" s="13" t="s">
        <v>72</v>
      </c>
      <c r="E58" s="13" t="s">
        <v>72</v>
      </c>
      <c r="F58" s="13">
        <v>4530</v>
      </c>
      <c r="G58" s="17">
        <v>4.8300000000000003E-2</v>
      </c>
      <c r="H58" s="13">
        <v>3123</v>
      </c>
      <c r="I58" s="17">
        <v>3.5099999999999999E-2</v>
      </c>
      <c r="J58" s="13">
        <v>4864</v>
      </c>
      <c r="K58" s="17">
        <v>5.1799999999999999E-2</v>
      </c>
      <c r="L58" s="13">
        <v>296844</v>
      </c>
      <c r="M58" s="17">
        <v>5.5199999999999999E-2</v>
      </c>
    </row>
    <row r="59" spans="1:36" x14ac:dyDescent="0.25">
      <c r="A59" s="27" t="s">
        <v>158</v>
      </c>
      <c r="B59" s="29" t="s">
        <v>72</v>
      </c>
      <c r="C59" s="29" t="s">
        <v>72</v>
      </c>
      <c r="D59" s="29" t="s">
        <v>72</v>
      </c>
      <c r="E59" s="29" t="s">
        <v>72</v>
      </c>
      <c r="F59" s="29" t="s">
        <v>72</v>
      </c>
      <c r="G59" s="29" t="s">
        <v>72</v>
      </c>
      <c r="H59" s="29" t="s">
        <v>72</v>
      </c>
      <c r="I59" s="29" t="s">
        <v>72</v>
      </c>
      <c r="J59" s="29">
        <v>1533</v>
      </c>
      <c r="K59" s="41">
        <v>0.31519999999999998</v>
      </c>
      <c r="L59" s="13">
        <v>185591</v>
      </c>
      <c r="M59" s="17">
        <v>0.64159999999999995</v>
      </c>
      <c r="N59" s="11"/>
      <c r="O59" s="11"/>
      <c r="P59" s="11"/>
      <c r="Q59" s="11"/>
      <c r="R59" s="11"/>
      <c r="S59" s="11"/>
      <c r="T59" s="11"/>
      <c r="U59" s="11"/>
      <c r="V59" s="11"/>
      <c r="W59" s="11"/>
      <c r="X59" s="11"/>
      <c r="Y59" s="11"/>
      <c r="Z59" s="11"/>
      <c r="AA59" s="11"/>
      <c r="AB59" s="11"/>
      <c r="AC59" s="11"/>
      <c r="AD59" s="11"/>
      <c r="AE59" s="11"/>
      <c r="AF59" s="11"/>
      <c r="AG59" s="11"/>
      <c r="AH59" s="11"/>
      <c r="AI59" s="11"/>
      <c r="AJ59" s="11"/>
    </row>
    <row r="60" spans="1:36" x14ac:dyDescent="0.25">
      <c r="A60" s="27" t="s">
        <v>159</v>
      </c>
      <c r="B60" s="29" t="s">
        <v>72</v>
      </c>
      <c r="C60" s="29" t="s">
        <v>72</v>
      </c>
      <c r="D60" s="29" t="s">
        <v>72</v>
      </c>
      <c r="E60" s="29" t="s">
        <v>72</v>
      </c>
      <c r="F60" s="29" t="s">
        <v>72</v>
      </c>
      <c r="G60" s="29" t="s">
        <v>72</v>
      </c>
      <c r="H60" s="29" t="s">
        <v>72</v>
      </c>
      <c r="I60" s="29" t="s">
        <v>72</v>
      </c>
      <c r="J60" s="29" t="s">
        <v>72</v>
      </c>
      <c r="K60" s="29" t="s">
        <v>72</v>
      </c>
      <c r="L60" s="13">
        <v>168922</v>
      </c>
      <c r="M60" s="17">
        <v>0.58399999999999996</v>
      </c>
      <c r="N60" s="11"/>
      <c r="O60" s="11"/>
      <c r="P60" s="11"/>
      <c r="Q60" s="11"/>
      <c r="R60" s="11"/>
      <c r="S60" s="11"/>
      <c r="T60" s="11"/>
      <c r="U60" s="11"/>
      <c r="V60" s="11"/>
      <c r="W60" s="11"/>
      <c r="X60" s="11"/>
      <c r="Y60" s="11"/>
      <c r="Z60" s="11"/>
      <c r="AA60" s="11"/>
      <c r="AB60" s="11"/>
      <c r="AC60" s="11"/>
      <c r="AD60" s="11"/>
      <c r="AE60" s="11"/>
      <c r="AF60" s="11"/>
      <c r="AG60" s="11"/>
      <c r="AH60" s="11"/>
      <c r="AI60" s="11"/>
      <c r="AJ60" s="11"/>
    </row>
    <row r="61" spans="1:36" x14ac:dyDescent="0.25">
      <c r="A61" s="63" t="s">
        <v>173</v>
      </c>
      <c r="B61" s="13" t="s">
        <v>72</v>
      </c>
      <c r="C61" s="13" t="s">
        <v>72</v>
      </c>
      <c r="D61" s="13" t="s">
        <v>72</v>
      </c>
      <c r="E61" s="13" t="s">
        <v>72</v>
      </c>
      <c r="F61" s="13">
        <v>4852</v>
      </c>
      <c r="G61" s="17">
        <v>0.1108</v>
      </c>
      <c r="H61" s="13">
        <v>4154</v>
      </c>
      <c r="I61" s="17">
        <v>9.6000000000000002E-2</v>
      </c>
      <c r="J61" s="13">
        <v>3634</v>
      </c>
      <c r="K61" s="17">
        <v>8.2900000000000001E-2</v>
      </c>
      <c r="L61" s="13">
        <v>345778</v>
      </c>
      <c r="M61" s="17">
        <v>0.1328</v>
      </c>
    </row>
    <row r="62" spans="1:36" x14ac:dyDescent="0.25">
      <c r="A62" s="28" t="s">
        <v>104</v>
      </c>
      <c r="B62" s="29" t="s">
        <v>72</v>
      </c>
      <c r="C62" s="29" t="s">
        <v>72</v>
      </c>
      <c r="D62" s="29" t="s">
        <v>72</v>
      </c>
      <c r="E62" s="29" t="s">
        <v>72</v>
      </c>
      <c r="F62" s="29" t="s">
        <v>72</v>
      </c>
      <c r="G62" s="29" t="s">
        <v>72</v>
      </c>
      <c r="H62" s="29" t="s">
        <v>72</v>
      </c>
      <c r="I62" s="29" t="s">
        <v>72</v>
      </c>
      <c r="J62" s="13">
        <v>2755</v>
      </c>
      <c r="K62" s="17">
        <v>2.9399999999999999E-2</v>
      </c>
      <c r="L62" s="13">
        <v>291358</v>
      </c>
      <c r="M62" s="17">
        <v>5.4300000000000001E-2</v>
      </c>
      <c r="N62" s="11"/>
      <c r="O62" s="11"/>
      <c r="P62" s="11"/>
      <c r="Q62" s="11"/>
      <c r="R62" s="11"/>
      <c r="S62" s="11"/>
      <c r="T62" s="11"/>
      <c r="U62" s="11"/>
      <c r="V62" s="11"/>
      <c r="W62" s="11"/>
      <c r="X62" s="11"/>
      <c r="Y62" s="11"/>
      <c r="Z62" s="11"/>
      <c r="AA62" s="11"/>
      <c r="AB62" s="11"/>
      <c r="AC62" s="11"/>
      <c r="AD62" s="11"/>
      <c r="AE62" s="11"/>
      <c r="AF62" s="11"/>
      <c r="AG62" s="11"/>
      <c r="AH62" s="11"/>
      <c r="AI62" s="11"/>
      <c r="AJ62" s="11"/>
    </row>
    <row r="63" spans="1:36" x14ac:dyDescent="0.25">
      <c r="A63" s="28" t="s">
        <v>105</v>
      </c>
      <c r="B63" s="29" t="s">
        <v>72</v>
      </c>
      <c r="C63" s="29" t="s">
        <v>72</v>
      </c>
      <c r="D63" s="29" t="s">
        <v>72</v>
      </c>
      <c r="E63" s="29" t="s">
        <v>72</v>
      </c>
      <c r="F63" s="29" t="s">
        <v>72</v>
      </c>
      <c r="G63" s="29" t="s">
        <v>72</v>
      </c>
      <c r="H63" s="29" t="s">
        <v>72</v>
      </c>
      <c r="I63" s="29" t="s">
        <v>72</v>
      </c>
      <c r="J63" s="13">
        <v>5889</v>
      </c>
      <c r="K63" s="17">
        <v>6.3200000000000006E-2</v>
      </c>
      <c r="L63" s="13">
        <v>295586</v>
      </c>
      <c r="M63" s="17">
        <v>5.5199999999999999E-2</v>
      </c>
      <c r="N63" s="11"/>
      <c r="O63" s="11"/>
      <c r="P63" s="11"/>
      <c r="Q63" s="11"/>
      <c r="R63" s="11"/>
      <c r="S63" s="11"/>
      <c r="T63" s="11"/>
      <c r="U63" s="11"/>
      <c r="V63" s="11"/>
      <c r="W63" s="11"/>
      <c r="X63" s="11"/>
      <c r="Y63" s="11"/>
      <c r="Z63" s="11"/>
      <c r="AA63" s="11"/>
      <c r="AB63" s="11"/>
      <c r="AC63" s="11"/>
      <c r="AD63" s="11"/>
      <c r="AE63" s="11"/>
      <c r="AF63" s="11"/>
      <c r="AG63" s="11"/>
      <c r="AH63" s="11"/>
      <c r="AI63" s="11"/>
      <c r="AJ63" s="11"/>
    </row>
    <row r="64" spans="1:36" x14ac:dyDescent="0.25">
      <c r="A64" s="28" t="s">
        <v>106</v>
      </c>
      <c r="B64" s="29" t="s">
        <v>72</v>
      </c>
      <c r="C64" s="29" t="s">
        <v>72</v>
      </c>
      <c r="D64" s="29" t="s">
        <v>72</v>
      </c>
      <c r="E64" s="29" t="s">
        <v>72</v>
      </c>
      <c r="F64" s="29" t="s">
        <v>72</v>
      </c>
      <c r="G64" s="29" t="s">
        <v>72</v>
      </c>
      <c r="H64" s="29" t="s">
        <v>72</v>
      </c>
      <c r="I64" s="29" t="s">
        <v>72</v>
      </c>
      <c r="J64" s="13">
        <v>4628</v>
      </c>
      <c r="K64" s="17">
        <v>4.9599999999999998E-2</v>
      </c>
      <c r="L64" s="13">
        <v>297652</v>
      </c>
      <c r="M64" s="17">
        <v>5.5500000000000001E-2</v>
      </c>
      <c r="N64" s="11"/>
      <c r="O64" s="11"/>
      <c r="P64" s="11"/>
      <c r="Q64" s="11"/>
      <c r="R64" s="11"/>
      <c r="S64" s="11"/>
      <c r="T64" s="11"/>
      <c r="U64" s="11"/>
      <c r="V64" s="11"/>
      <c r="W64" s="11"/>
      <c r="X64" s="11"/>
      <c r="Y64" s="11"/>
      <c r="Z64" s="11"/>
      <c r="AA64" s="11"/>
      <c r="AB64" s="11"/>
      <c r="AC64" s="11"/>
      <c r="AD64" s="11"/>
      <c r="AE64" s="11"/>
      <c r="AF64" s="11"/>
      <c r="AG64" s="11"/>
      <c r="AH64" s="11"/>
      <c r="AI64" s="11"/>
      <c r="AJ64" s="11"/>
    </row>
    <row r="65" spans="1:36" x14ac:dyDescent="0.25">
      <c r="A65" s="28" t="s">
        <v>107</v>
      </c>
      <c r="B65" s="29" t="s">
        <v>72</v>
      </c>
      <c r="C65" s="29" t="s">
        <v>72</v>
      </c>
      <c r="D65" s="29" t="s">
        <v>72</v>
      </c>
      <c r="E65" s="29" t="s">
        <v>72</v>
      </c>
      <c r="F65" s="29" t="s">
        <v>72</v>
      </c>
      <c r="G65" s="29" t="s">
        <v>72</v>
      </c>
      <c r="H65" s="29" t="s">
        <v>72</v>
      </c>
      <c r="I65" s="29" t="s">
        <v>72</v>
      </c>
      <c r="J65" s="13">
        <v>8059</v>
      </c>
      <c r="K65" s="17">
        <v>8.5900000000000004E-2</v>
      </c>
      <c r="L65" s="13">
        <v>386408</v>
      </c>
      <c r="M65" s="17">
        <v>7.2099999999999997E-2</v>
      </c>
      <c r="N65" s="11"/>
      <c r="O65" s="11"/>
      <c r="P65" s="11"/>
      <c r="Q65" s="11"/>
      <c r="R65" s="11"/>
      <c r="S65" s="11"/>
      <c r="T65" s="11"/>
      <c r="U65" s="11"/>
      <c r="V65" s="11"/>
      <c r="W65" s="11"/>
      <c r="X65" s="11"/>
      <c r="Y65" s="11"/>
      <c r="Z65" s="11"/>
      <c r="AA65" s="11"/>
      <c r="AB65" s="11"/>
      <c r="AC65" s="11"/>
      <c r="AD65" s="11"/>
      <c r="AE65" s="11"/>
      <c r="AF65" s="11"/>
      <c r="AG65" s="11"/>
      <c r="AH65" s="11"/>
      <c r="AI65" s="11"/>
      <c r="AJ65" s="11"/>
    </row>
    <row r="66" spans="1:36" x14ac:dyDescent="0.25">
      <c r="A66" s="92" t="s">
        <v>59</v>
      </c>
      <c r="B66" s="93"/>
      <c r="C66" s="93"/>
      <c r="D66" s="93"/>
      <c r="E66" s="93"/>
      <c r="F66" s="93"/>
      <c r="G66" s="93"/>
      <c r="H66" s="93"/>
      <c r="I66" s="93"/>
      <c r="J66" s="93"/>
      <c r="K66" s="93"/>
      <c r="L66" s="76"/>
      <c r="M66" s="76"/>
    </row>
    <row r="67" spans="1:36" x14ac:dyDescent="0.25">
      <c r="A67" s="33" t="s">
        <v>30</v>
      </c>
      <c r="B67" s="13">
        <v>58835</v>
      </c>
      <c r="C67" s="17">
        <v>0.6431</v>
      </c>
      <c r="D67" s="13">
        <v>59203</v>
      </c>
      <c r="E67" s="17">
        <v>0.56599999999999995</v>
      </c>
      <c r="F67" s="13">
        <v>59102</v>
      </c>
      <c r="G67" s="17">
        <v>0.6321</v>
      </c>
      <c r="H67" s="13">
        <v>54836</v>
      </c>
      <c r="I67" s="17">
        <v>0.61760000000000004</v>
      </c>
      <c r="J67" s="13">
        <v>59047</v>
      </c>
      <c r="K67" s="17">
        <v>0.63049999999999995</v>
      </c>
      <c r="L67" s="13">
        <v>3549819</v>
      </c>
      <c r="M67" s="17">
        <v>0.66400000000000003</v>
      </c>
    </row>
    <row r="68" spans="1:36" x14ac:dyDescent="0.25">
      <c r="A68" s="33" t="s">
        <v>31</v>
      </c>
      <c r="B68" s="13">
        <v>43029</v>
      </c>
      <c r="C68" s="17">
        <v>0.48609999999999998</v>
      </c>
      <c r="D68" s="13">
        <v>44990</v>
      </c>
      <c r="E68" s="17">
        <v>0.43009999999999998</v>
      </c>
      <c r="F68" s="13">
        <v>48322</v>
      </c>
      <c r="G68" s="17">
        <v>0.52200000000000002</v>
      </c>
      <c r="H68" s="13">
        <v>48312</v>
      </c>
      <c r="I68" s="17">
        <v>0.54920000000000002</v>
      </c>
      <c r="J68" s="13">
        <v>55452</v>
      </c>
      <c r="K68" s="17">
        <v>0.59760000000000002</v>
      </c>
      <c r="L68" s="13">
        <v>3726709</v>
      </c>
      <c r="M68" s="17">
        <v>0.7026</v>
      </c>
    </row>
    <row r="69" spans="1:36" x14ac:dyDescent="0.25">
      <c r="A69" s="33" t="s">
        <v>32</v>
      </c>
      <c r="B69" s="13" t="s">
        <v>72</v>
      </c>
      <c r="C69" s="17" t="s">
        <v>72</v>
      </c>
      <c r="D69" s="13" t="s">
        <v>72</v>
      </c>
      <c r="E69" s="17" t="s">
        <v>72</v>
      </c>
      <c r="F69" s="13">
        <v>76167</v>
      </c>
      <c r="G69" s="17">
        <v>0.81710000000000005</v>
      </c>
      <c r="H69" s="13">
        <v>73766</v>
      </c>
      <c r="I69" s="17">
        <v>0.83140000000000003</v>
      </c>
      <c r="J69" s="13">
        <v>69369</v>
      </c>
      <c r="K69" s="17">
        <v>0.74490000000000001</v>
      </c>
      <c r="L69" s="13">
        <v>4484274</v>
      </c>
      <c r="M69" s="17">
        <v>0.83830000000000005</v>
      </c>
    </row>
    <row r="70" spans="1:36" x14ac:dyDescent="0.25">
      <c r="A70" s="33" t="s">
        <v>33</v>
      </c>
      <c r="B70" s="13" t="s">
        <v>72</v>
      </c>
      <c r="C70" s="17" t="s">
        <v>72</v>
      </c>
      <c r="D70" s="13" t="s">
        <v>72</v>
      </c>
      <c r="E70" s="17" t="s">
        <v>72</v>
      </c>
      <c r="F70" s="13">
        <v>17048</v>
      </c>
      <c r="G70" s="17">
        <v>0.18290000000000001</v>
      </c>
      <c r="H70" s="13">
        <v>14955</v>
      </c>
      <c r="I70" s="17">
        <v>0.1686</v>
      </c>
      <c r="J70" s="13">
        <v>23751</v>
      </c>
      <c r="K70" s="17">
        <v>0.25509999999999999</v>
      </c>
      <c r="L70" s="13">
        <v>864655</v>
      </c>
      <c r="M70" s="17">
        <v>0.16170000000000001</v>
      </c>
    </row>
    <row r="71" spans="1:36" x14ac:dyDescent="0.25">
      <c r="A71" s="92" t="s">
        <v>78</v>
      </c>
      <c r="B71" s="93"/>
      <c r="C71" s="93"/>
      <c r="D71" s="93"/>
      <c r="E71" s="93"/>
      <c r="F71" s="93"/>
      <c r="G71" s="93"/>
      <c r="H71" s="93"/>
      <c r="I71" s="93"/>
      <c r="J71" s="93"/>
      <c r="K71" s="93"/>
      <c r="L71" s="76"/>
      <c r="M71" s="76"/>
    </row>
    <row r="72" spans="1:36" x14ac:dyDescent="0.25">
      <c r="A72" s="30" t="s">
        <v>161</v>
      </c>
      <c r="B72" s="13" t="s">
        <v>72</v>
      </c>
      <c r="C72" s="13" t="str">
        <f>Colorado!$C$85</f>
        <v>NA</v>
      </c>
      <c r="D72" s="13" t="str">
        <f>Colorado!$D$85</f>
        <v>NA</v>
      </c>
      <c r="E72" s="13" t="str">
        <f>Colorado!$E$85</f>
        <v>NA</v>
      </c>
      <c r="F72" s="13">
        <v>77108</v>
      </c>
      <c r="G72" s="17">
        <v>0.86729999999999996</v>
      </c>
      <c r="H72" s="13">
        <v>74731</v>
      </c>
      <c r="I72" s="17">
        <v>0.8952</v>
      </c>
      <c r="J72" s="13">
        <v>79706</v>
      </c>
      <c r="K72" s="17">
        <v>0.91679999999999995</v>
      </c>
      <c r="L72" s="13">
        <v>4358606</v>
      </c>
      <c r="M72" s="17">
        <v>0.88219999999999998</v>
      </c>
    </row>
    <row r="73" spans="1:36" x14ac:dyDescent="0.25">
      <c r="A73" s="30" t="s">
        <v>162</v>
      </c>
      <c r="B73" s="13" t="str">
        <f>Colorado!$B$86</f>
        <v>NA</v>
      </c>
      <c r="C73" s="13" t="str">
        <f>Colorado!$C$86</f>
        <v>NA</v>
      </c>
      <c r="D73" s="13" t="str">
        <f>Colorado!$D$86</f>
        <v>NA</v>
      </c>
      <c r="E73" s="13" t="str">
        <f>Colorado!$E$86</f>
        <v>NA</v>
      </c>
      <c r="F73" s="13">
        <v>11793</v>
      </c>
      <c r="G73" s="17">
        <v>0.13270000000000001</v>
      </c>
      <c r="H73" s="13">
        <v>8750</v>
      </c>
      <c r="I73" s="17">
        <v>0.1048</v>
      </c>
      <c r="J73" s="13">
        <v>7230</v>
      </c>
      <c r="K73" s="17">
        <v>8.3199999999999996E-2</v>
      </c>
      <c r="L73" s="13">
        <v>581751</v>
      </c>
      <c r="M73" s="17">
        <v>0.1178</v>
      </c>
    </row>
    <row r="74" spans="1:36" x14ac:dyDescent="0.25">
      <c r="A74" s="64" t="s">
        <v>163</v>
      </c>
      <c r="B74" s="13" t="str">
        <f>Colorado!$B$87</f>
        <v>NA</v>
      </c>
      <c r="C74" s="13" t="str">
        <f>Colorado!$C$87</f>
        <v>NA</v>
      </c>
      <c r="D74" s="13" t="str">
        <f>Colorado!$D$87</f>
        <v>NA</v>
      </c>
      <c r="E74" s="13" t="str">
        <f>Colorado!$E$87</f>
        <v>NA</v>
      </c>
      <c r="F74" s="13">
        <v>5583</v>
      </c>
      <c r="G74" s="17">
        <v>6.2799999999999995E-2</v>
      </c>
      <c r="H74" s="13">
        <v>10341</v>
      </c>
      <c r="I74" s="17">
        <v>0.12280000000000001</v>
      </c>
      <c r="J74" s="13">
        <v>8957</v>
      </c>
      <c r="K74" s="17">
        <v>0.10150000000000001</v>
      </c>
      <c r="L74" s="13">
        <v>381689</v>
      </c>
      <c r="M74" s="17">
        <v>7.5999999999999998E-2</v>
      </c>
    </row>
    <row r="75" spans="1:36" x14ac:dyDescent="0.25">
      <c r="A75" s="32" t="s">
        <v>108</v>
      </c>
      <c r="B75" s="13" t="s">
        <v>72</v>
      </c>
      <c r="C75" s="13" t="s">
        <v>72</v>
      </c>
      <c r="D75" s="13" t="s">
        <v>72</v>
      </c>
      <c r="E75" s="13" t="s">
        <v>72</v>
      </c>
      <c r="F75" s="13" t="s">
        <v>72</v>
      </c>
      <c r="G75" s="13" t="s">
        <v>72</v>
      </c>
      <c r="H75" s="13" t="s">
        <v>72</v>
      </c>
      <c r="I75" s="13" t="s">
        <v>72</v>
      </c>
      <c r="J75" s="13">
        <v>15019</v>
      </c>
      <c r="K75" s="17">
        <v>0.16980000000000001</v>
      </c>
      <c r="L75" s="13">
        <v>800880</v>
      </c>
      <c r="M75" s="17">
        <v>0.1603</v>
      </c>
      <c r="N75" s="11"/>
      <c r="O75" s="11"/>
      <c r="P75" s="11"/>
      <c r="Q75" s="11"/>
      <c r="R75" s="11"/>
      <c r="S75" s="11"/>
      <c r="T75" s="11"/>
      <c r="U75" s="11"/>
      <c r="V75" s="11"/>
      <c r="W75" s="11"/>
      <c r="X75" s="11"/>
      <c r="Y75" s="11"/>
      <c r="Z75" s="11"/>
      <c r="AA75" s="11"/>
      <c r="AB75" s="11"/>
      <c r="AC75" s="11"/>
      <c r="AD75" s="11"/>
      <c r="AE75" s="11"/>
      <c r="AF75" s="11"/>
      <c r="AG75" s="11"/>
      <c r="AH75" s="11"/>
      <c r="AI75" s="11"/>
      <c r="AJ75" s="11"/>
    </row>
    <row r="76" spans="1:36" x14ac:dyDescent="0.25">
      <c r="A76" s="32" t="s">
        <v>109</v>
      </c>
      <c r="B76" s="13" t="s">
        <v>72</v>
      </c>
      <c r="C76" s="13" t="s">
        <v>72</v>
      </c>
      <c r="D76" s="13" t="s">
        <v>72</v>
      </c>
      <c r="E76" s="13" t="s">
        <v>72</v>
      </c>
      <c r="F76" s="13" t="s">
        <v>72</v>
      </c>
      <c r="G76" s="13" t="s">
        <v>72</v>
      </c>
      <c r="H76" s="13" t="s">
        <v>72</v>
      </c>
      <c r="I76" s="13" t="s">
        <v>72</v>
      </c>
      <c r="J76" s="13">
        <v>13124</v>
      </c>
      <c r="K76" s="17">
        <v>0.1482</v>
      </c>
      <c r="L76" s="13">
        <v>734096</v>
      </c>
      <c r="M76" s="17">
        <v>0.1462</v>
      </c>
      <c r="N76" s="11"/>
      <c r="O76" s="11"/>
      <c r="P76" s="11"/>
      <c r="Q76" s="11"/>
      <c r="R76" s="11"/>
      <c r="S76" s="11"/>
      <c r="T76" s="11"/>
      <c r="U76" s="11"/>
      <c r="V76" s="11"/>
      <c r="W76" s="11"/>
      <c r="X76" s="11"/>
      <c r="Y76" s="11"/>
      <c r="Z76" s="11"/>
      <c r="AA76" s="11"/>
      <c r="AB76" s="11"/>
      <c r="AC76" s="11"/>
      <c r="AD76" s="11"/>
      <c r="AE76" s="11"/>
      <c r="AF76" s="11"/>
      <c r="AG76" s="11"/>
      <c r="AH76" s="11"/>
      <c r="AI76" s="11"/>
      <c r="AJ76" s="11"/>
    </row>
    <row r="77" spans="1:36" x14ac:dyDescent="0.25">
      <c r="A77" s="92" t="s">
        <v>57</v>
      </c>
      <c r="B77" s="93"/>
      <c r="C77" s="93"/>
      <c r="D77" s="93"/>
      <c r="E77" s="93"/>
      <c r="F77" s="93"/>
      <c r="G77" s="93"/>
      <c r="H77" s="93"/>
      <c r="I77" s="93"/>
      <c r="J77" s="93"/>
      <c r="K77" s="93"/>
      <c r="L77" s="76"/>
      <c r="M77" s="76"/>
    </row>
    <row r="78" spans="1:36" x14ac:dyDescent="0.25">
      <c r="A78" s="4" t="s">
        <v>52</v>
      </c>
      <c r="B78" s="13">
        <v>77006</v>
      </c>
      <c r="C78" s="17">
        <v>0.84419999999999995</v>
      </c>
      <c r="D78" s="13">
        <v>90994</v>
      </c>
      <c r="E78" s="17">
        <v>0.86950000000000005</v>
      </c>
      <c r="F78" s="13">
        <v>76877</v>
      </c>
      <c r="G78" s="17">
        <v>0.82</v>
      </c>
      <c r="H78" s="13">
        <v>78558</v>
      </c>
      <c r="I78" s="17">
        <v>0.88100000000000001</v>
      </c>
      <c r="J78" s="13">
        <v>80340</v>
      </c>
      <c r="K78" s="17">
        <v>0.8659</v>
      </c>
      <c r="L78" s="13">
        <v>4648603</v>
      </c>
      <c r="M78" s="17">
        <v>0.86619999999999997</v>
      </c>
    </row>
    <row r="79" spans="1:36" x14ac:dyDescent="0.25">
      <c r="A79" s="4" t="s">
        <v>53</v>
      </c>
      <c r="B79" s="13">
        <v>14216</v>
      </c>
      <c r="C79" s="17">
        <v>0.15579999999999999</v>
      </c>
      <c r="D79" s="13">
        <v>13654</v>
      </c>
      <c r="E79" s="17">
        <v>0.1305</v>
      </c>
      <c r="F79" s="13">
        <v>16871</v>
      </c>
      <c r="G79" s="17">
        <v>0.18</v>
      </c>
      <c r="H79" s="13">
        <v>10610</v>
      </c>
      <c r="I79" s="17">
        <v>0.11899999999999999</v>
      </c>
      <c r="J79" s="13">
        <v>12437</v>
      </c>
      <c r="K79" s="17">
        <v>0.1341</v>
      </c>
      <c r="L79" s="13">
        <v>717838</v>
      </c>
      <c r="M79" s="17">
        <v>0.1338</v>
      </c>
    </row>
    <row r="80" spans="1:36" x14ac:dyDescent="0.25">
      <c r="A80" s="30" t="s">
        <v>164</v>
      </c>
      <c r="B80" s="13">
        <v>12552</v>
      </c>
      <c r="C80" s="17">
        <v>0.18079999999999999</v>
      </c>
      <c r="D80" s="13">
        <v>18421</v>
      </c>
      <c r="E80" s="17">
        <v>0.23369999999999999</v>
      </c>
      <c r="F80" s="13">
        <v>15936</v>
      </c>
      <c r="G80" s="17">
        <v>0.21279999999999999</v>
      </c>
      <c r="H80" s="13">
        <v>14029</v>
      </c>
      <c r="I80" s="17">
        <v>0.2024</v>
      </c>
      <c r="J80" s="36">
        <v>13611</v>
      </c>
      <c r="K80" s="37">
        <v>0.18129999999999999</v>
      </c>
      <c r="L80" s="36">
        <v>1005546</v>
      </c>
      <c r="M80" s="37">
        <v>0.2447</v>
      </c>
    </row>
    <row r="81" spans="1:36" x14ac:dyDescent="0.25">
      <c r="A81" s="92" t="s">
        <v>56</v>
      </c>
      <c r="B81" s="93"/>
      <c r="C81" s="93"/>
      <c r="D81" s="93"/>
      <c r="E81" s="93"/>
      <c r="F81" s="93"/>
      <c r="G81" s="93"/>
      <c r="H81" s="93"/>
      <c r="I81" s="93"/>
      <c r="J81" s="93"/>
      <c r="K81" s="93"/>
      <c r="L81" s="76"/>
      <c r="M81" s="76"/>
    </row>
    <row r="82" spans="1:36" x14ac:dyDescent="0.25">
      <c r="A82" s="30" t="s">
        <v>165</v>
      </c>
      <c r="B82" s="13" t="s">
        <v>72</v>
      </c>
      <c r="C82" s="17" t="s">
        <v>72</v>
      </c>
      <c r="D82" s="29" t="s">
        <v>72</v>
      </c>
      <c r="E82" s="29" t="s">
        <v>72</v>
      </c>
      <c r="F82" s="29" t="s">
        <v>72</v>
      </c>
      <c r="G82" s="29" t="s">
        <v>72</v>
      </c>
      <c r="H82" s="29" t="s">
        <v>72</v>
      </c>
      <c r="I82" s="29" t="s">
        <v>72</v>
      </c>
      <c r="J82" s="29" t="s">
        <v>72</v>
      </c>
      <c r="K82" s="29" t="s">
        <v>72</v>
      </c>
      <c r="L82" s="39">
        <v>282050</v>
      </c>
      <c r="M82" s="40">
        <v>0.84570000000000001</v>
      </c>
    </row>
    <row r="83" spans="1:36" x14ac:dyDescent="0.25">
      <c r="A83" s="31" t="s">
        <v>166</v>
      </c>
      <c r="B83" s="12" t="s">
        <v>72</v>
      </c>
      <c r="C83" s="12" t="s">
        <v>72</v>
      </c>
      <c r="D83" s="12" t="s">
        <v>72</v>
      </c>
      <c r="E83" s="12" t="s">
        <v>72</v>
      </c>
      <c r="F83" s="12" t="s">
        <v>72</v>
      </c>
      <c r="G83" s="12" t="s">
        <v>72</v>
      </c>
      <c r="H83" s="12" t="s">
        <v>72</v>
      </c>
      <c r="I83" s="12" t="s">
        <v>72</v>
      </c>
      <c r="J83" s="13">
        <v>9850</v>
      </c>
      <c r="K83" s="17">
        <v>0.17649999999999999</v>
      </c>
      <c r="L83" s="13">
        <v>902647</v>
      </c>
      <c r="M83" s="17">
        <v>0.2586</v>
      </c>
      <c r="N83" s="11"/>
      <c r="O83" s="11"/>
      <c r="P83" s="11"/>
      <c r="Q83" s="11"/>
      <c r="R83" s="11"/>
      <c r="S83" s="11"/>
      <c r="T83" s="11"/>
      <c r="U83" s="11"/>
      <c r="V83" s="11"/>
      <c r="W83" s="11"/>
      <c r="X83" s="11"/>
      <c r="Y83" s="11"/>
      <c r="Z83" s="11"/>
      <c r="AA83" s="11"/>
      <c r="AB83" s="11"/>
      <c r="AC83" s="11"/>
      <c r="AD83" s="11"/>
      <c r="AE83" s="11"/>
      <c r="AF83" s="11"/>
      <c r="AG83" s="11"/>
      <c r="AH83" s="11"/>
      <c r="AI83" s="11"/>
      <c r="AJ83" s="11"/>
    </row>
    <row r="84" spans="1:36" x14ac:dyDescent="0.25">
      <c r="A84" s="94" t="s">
        <v>34</v>
      </c>
      <c r="B84" s="95"/>
      <c r="C84" s="95"/>
      <c r="D84" s="95"/>
      <c r="E84" s="95"/>
      <c r="F84" s="95"/>
      <c r="G84" s="95"/>
      <c r="H84" s="95"/>
      <c r="I84" s="95"/>
      <c r="J84" s="95"/>
      <c r="K84" s="96"/>
      <c r="L84" s="97"/>
      <c r="M84" s="97"/>
    </row>
    <row r="85" spans="1:36" x14ac:dyDescent="0.25">
      <c r="A85" s="4" t="s">
        <v>41</v>
      </c>
      <c r="B85" s="13">
        <v>7308</v>
      </c>
      <c r="C85" s="17">
        <v>8.0100000000000005E-2</v>
      </c>
      <c r="D85" s="13">
        <v>12027</v>
      </c>
      <c r="E85" s="17">
        <v>0.11559999999999999</v>
      </c>
      <c r="F85" s="13">
        <v>8612</v>
      </c>
      <c r="G85" s="17">
        <v>9.1899999999999996E-2</v>
      </c>
      <c r="H85" s="13">
        <v>7513</v>
      </c>
      <c r="I85" s="17">
        <v>8.5099999999999995E-2</v>
      </c>
      <c r="J85" s="13">
        <v>9033</v>
      </c>
      <c r="K85" s="17">
        <v>9.64E-2</v>
      </c>
      <c r="L85" s="13">
        <v>572036</v>
      </c>
      <c r="M85" s="17">
        <v>0.1066</v>
      </c>
    </row>
    <row r="86" spans="1:36" x14ac:dyDescent="0.25">
      <c r="A86" s="4" t="s">
        <v>42</v>
      </c>
      <c r="B86" s="13">
        <v>11043</v>
      </c>
      <c r="C86" s="17">
        <v>0.1207</v>
      </c>
      <c r="D86" s="13">
        <v>21722</v>
      </c>
      <c r="E86" s="17">
        <v>0.20799999999999999</v>
      </c>
      <c r="F86" s="13">
        <v>10958</v>
      </c>
      <c r="G86" s="17">
        <v>0.1168</v>
      </c>
      <c r="H86" s="13">
        <v>10244</v>
      </c>
      <c r="I86" s="17">
        <v>0.11509999999999999</v>
      </c>
      <c r="J86" s="13">
        <v>10842</v>
      </c>
      <c r="K86" s="17">
        <v>0.11550000000000001</v>
      </c>
      <c r="L86" s="13">
        <v>543610</v>
      </c>
      <c r="M86" s="17">
        <v>0.1013</v>
      </c>
    </row>
    <row r="87" spans="1:36" x14ac:dyDescent="0.25">
      <c r="A87" s="4" t="s">
        <v>43</v>
      </c>
      <c r="B87" s="13">
        <v>9718</v>
      </c>
      <c r="C87" s="17">
        <v>0.10639999999999999</v>
      </c>
      <c r="D87" s="13">
        <v>15659</v>
      </c>
      <c r="E87" s="17">
        <v>0.15079999999999999</v>
      </c>
      <c r="F87" s="13">
        <v>11821</v>
      </c>
      <c r="G87" s="17">
        <v>0.126</v>
      </c>
      <c r="H87" s="13">
        <v>12922</v>
      </c>
      <c r="I87" s="17">
        <v>0.14580000000000001</v>
      </c>
      <c r="J87" s="13">
        <v>9920</v>
      </c>
      <c r="K87" s="17">
        <v>0.10630000000000001</v>
      </c>
      <c r="L87" s="13">
        <v>603207</v>
      </c>
      <c r="M87" s="17">
        <v>0.1125</v>
      </c>
    </row>
    <row r="88" spans="1:36" x14ac:dyDescent="0.25">
      <c r="A88" s="4" t="s">
        <v>44</v>
      </c>
      <c r="B88" s="13">
        <v>22577</v>
      </c>
      <c r="C88" s="17">
        <v>0.2472</v>
      </c>
      <c r="D88" s="13">
        <v>33363</v>
      </c>
      <c r="E88" s="17">
        <v>0.31859999999999999</v>
      </c>
      <c r="F88" s="13">
        <v>19171</v>
      </c>
      <c r="G88" s="17">
        <v>0.20449999999999999</v>
      </c>
      <c r="H88" s="13">
        <v>15933</v>
      </c>
      <c r="I88" s="17">
        <v>0.17899999999999999</v>
      </c>
      <c r="J88" s="13">
        <v>17290</v>
      </c>
      <c r="K88" s="17">
        <v>0.18590000000000001</v>
      </c>
      <c r="L88" s="13">
        <v>841262</v>
      </c>
      <c r="M88" s="17">
        <v>0.1575</v>
      </c>
    </row>
    <row r="89" spans="1:36" x14ac:dyDescent="0.25">
      <c r="A89" s="4" t="s">
        <v>45</v>
      </c>
      <c r="B89" s="13">
        <v>19526</v>
      </c>
      <c r="C89" s="17">
        <v>0.21379999999999999</v>
      </c>
      <c r="D89" s="13">
        <v>26407</v>
      </c>
      <c r="E89" s="17">
        <v>0.25219999999999998</v>
      </c>
      <c r="F89" s="13">
        <v>21909</v>
      </c>
      <c r="G89" s="17">
        <v>0.2334</v>
      </c>
      <c r="H89" s="13">
        <v>13840</v>
      </c>
      <c r="I89" s="17">
        <v>0.15540000000000001</v>
      </c>
      <c r="J89" s="13">
        <v>19091</v>
      </c>
      <c r="K89" s="17">
        <v>0.20599999999999999</v>
      </c>
      <c r="L89" s="13">
        <v>749404</v>
      </c>
      <c r="M89" s="17">
        <v>0.1401</v>
      </c>
    </row>
    <row r="90" spans="1:36" x14ac:dyDescent="0.25">
      <c r="A90" s="92" t="s">
        <v>73</v>
      </c>
      <c r="B90" s="93"/>
      <c r="C90" s="93"/>
      <c r="D90" s="93"/>
      <c r="E90" s="93"/>
      <c r="F90" s="93"/>
      <c r="G90" s="93"/>
      <c r="H90" s="93"/>
      <c r="I90" s="93"/>
      <c r="J90" s="93"/>
      <c r="K90" s="93"/>
      <c r="L90" s="76"/>
      <c r="M90" s="76"/>
    </row>
    <row r="91" spans="1:36" s="10" customFormat="1" x14ac:dyDescent="0.25">
      <c r="A91" s="30" t="s">
        <v>110</v>
      </c>
      <c r="B91" s="29" t="s">
        <v>72</v>
      </c>
      <c r="C91" s="29" t="s">
        <v>72</v>
      </c>
      <c r="D91" s="29" t="s">
        <v>72</v>
      </c>
      <c r="E91" s="29" t="s">
        <v>72</v>
      </c>
      <c r="F91" s="29" t="s">
        <v>72</v>
      </c>
      <c r="G91" s="29" t="s">
        <v>72</v>
      </c>
      <c r="H91" s="29" t="s">
        <v>72</v>
      </c>
      <c r="I91" s="29" t="s">
        <v>72</v>
      </c>
      <c r="J91" s="13">
        <v>7992</v>
      </c>
      <c r="K91" s="17">
        <v>0.1085</v>
      </c>
      <c r="L91" s="13">
        <v>293472</v>
      </c>
      <c r="M91" s="17">
        <v>6.9699999999999998E-2</v>
      </c>
      <c r="N91" s="11"/>
      <c r="O91" s="11"/>
      <c r="P91" s="11"/>
      <c r="Q91" s="11"/>
      <c r="R91" s="11"/>
      <c r="S91" s="11"/>
      <c r="T91" s="11"/>
      <c r="U91" s="11"/>
      <c r="V91" s="11"/>
      <c r="W91" s="11"/>
      <c r="X91" s="11"/>
      <c r="Y91" s="11"/>
      <c r="Z91" s="11"/>
      <c r="AA91" s="11"/>
      <c r="AB91" s="11"/>
      <c r="AC91" s="11"/>
      <c r="AD91" s="11"/>
      <c r="AE91" s="11"/>
      <c r="AF91" s="11"/>
      <c r="AG91" s="11"/>
      <c r="AH91" s="11"/>
      <c r="AI91" s="11"/>
      <c r="AJ91" s="11"/>
    </row>
    <row r="92" spans="1:36" x14ac:dyDescent="0.25">
      <c r="A92" s="94" t="s">
        <v>77</v>
      </c>
      <c r="B92" s="95"/>
      <c r="C92" s="95"/>
      <c r="D92" s="95"/>
      <c r="E92" s="95"/>
      <c r="F92" s="95"/>
      <c r="G92" s="95"/>
      <c r="H92" s="95"/>
      <c r="I92" s="95"/>
      <c r="J92" s="95"/>
      <c r="K92" s="96"/>
      <c r="L92" s="97"/>
      <c r="M92" s="97"/>
    </row>
    <row r="93" spans="1:36" x14ac:dyDescent="0.25">
      <c r="A93" s="4" t="s">
        <v>63</v>
      </c>
      <c r="B93" s="13" t="s">
        <v>72</v>
      </c>
      <c r="C93" s="17" t="s">
        <v>72</v>
      </c>
      <c r="D93" s="14">
        <v>27859</v>
      </c>
      <c r="E93" s="18">
        <v>0.2712</v>
      </c>
      <c r="F93" s="14">
        <v>16961</v>
      </c>
      <c r="G93" s="18">
        <v>0.1966</v>
      </c>
      <c r="H93" s="14">
        <v>31962</v>
      </c>
      <c r="I93" s="18">
        <v>0.37630000000000002</v>
      </c>
      <c r="J93" s="14">
        <v>31515</v>
      </c>
      <c r="K93" s="18">
        <v>0.37009999999999998</v>
      </c>
      <c r="L93" s="14">
        <v>1850553</v>
      </c>
      <c r="M93" s="18">
        <v>0.37969999999999998</v>
      </c>
    </row>
    <row r="94" spans="1:36" x14ac:dyDescent="0.25">
      <c r="A94" s="4" t="s">
        <v>64</v>
      </c>
      <c r="B94" s="13" t="s">
        <v>72</v>
      </c>
      <c r="C94" s="17" t="s">
        <v>72</v>
      </c>
      <c r="D94" s="14">
        <v>29817</v>
      </c>
      <c r="E94" s="18">
        <v>0.29020000000000001</v>
      </c>
      <c r="F94" s="14">
        <v>36126</v>
      </c>
      <c r="G94" s="18">
        <v>0.41870000000000002</v>
      </c>
      <c r="H94" s="14">
        <v>22264</v>
      </c>
      <c r="I94" s="18">
        <v>0.2621</v>
      </c>
      <c r="J94" s="14">
        <v>30738</v>
      </c>
      <c r="K94" s="18">
        <v>0.36099999999999999</v>
      </c>
      <c r="L94" s="14">
        <v>1806627</v>
      </c>
      <c r="M94" s="18">
        <v>0.37069999999999997</v>
      </c>
    </row>
    <row r="95" spans="1:36" x14ac:dyDescent="0.25">
      <c r="A95" s="4" t="s">
        <v>66</v>
      </c>
      <c r="B95" s="13" t="s">
        <v>72</v>
      </c>
      <c r="C95" s="17" t="s">
        <v>72</v>
      </c>
      <c r="D95" s="14">
        <v>19615</v>
      </c>
      <c r="E95" s="18">
        <v>0.19089999999999999</v>
      </c>
      <c r="F95" s="14">
        <v>16283</v>
      </c>
      <c r="G95" s="18">
        <v>0.18870000000000001</v>
      </c>
      <c r="H95" s="14">
        <v>15874</v>
      </c>
      <c r="I95" s="18">
        <v>0.18690000000000001</v>
      </c>
      <c r="J95" s="14">
        <v>9790</v>
      </c>
      <c r="K95" s="18">
        <v>0.115</v>
      </c>
      <c r="L95" s="14">
        <v>485160</v>
      </c>
      <c r="M95" s="18">
        <v>9.9599999999999994E-2</v>
      </c>
    </row>
    <row r="96" spans="1:36" x14ac:dyDescent="0.25">
      <c r="A96" s="4" t="s">
        <v>65</v>
      </c>
      <c r="B96" s="13" t="s">
        <v>72</v>
      </c>
      <c r="C96" s="17" t="s">
        <v>72</v>
      </c>
      <c r="D96" s="14">
        <v>25449</v>
      </c>
      <c r="E96" s="18">
        <v>0.2477</v>
      </c>
      <c r="F96" s="14">
        <v>16909</v>
      </c>
      <c r="G96" s="18">
        <v>0.19600000000000001</v>
      </c>
      <c r="H96" s="14">
        <v>14847</v>
      </c>
      <c r="I96" s="18">
        <v>0.17480000000000001</v>
      </c>
      <c r="J96" s="14">
        <v>13102</v>
      </c>
      <c r="K96" s="18">
        <v>0.15390000000000001</v>
      </c>
      <c r="L96" s="14">
        <v>730908</v>
      </c>
      <c r="M96" s="18">
        <v>0.15</v>
      </c>
    </row>
    <row r="97" spans="1:36" x14ac:dyDescent="0.25">
      <c r="A97" s="94" t="s">
        <v>76</v>
      </c>
      <c r="B97" s="95"/>
      <c r="C97" s="95"/>
      <c r="D97" s="95"/>
      <c r="E97" s="95"/>
      <c r="F97" s="95"/>
      <c r="G97" s="95"/>
      <c r="H97" s="95"/>
      <c r="I97" s="95"/>
      <c r="J97" s="95"/>
      <c r="K97" s="96"/>
      <c r="L97" s="97"/>
      <c r="M97" s="97"/>
    </row>
    <row r="98" spans="1:36" x14ac:dyDescent="0.25">
      <c r="A98" s="4" t="s">
        <v>63</v>
      </c>
      <c r="B98" s="13" t="s">
        <v>72</v>
      </c>
      <c r="C98" s="17" t="s">
        <v>72</v>
      </c>
      <c r="D98" s="14">
        <v>8113</v>
      </c>
      <c r="E98" s="18">
        <v>8.4599999999999995E-2</v>
      </c>
      <c r="F98" s="14">
        <v>10306</v>
      </c>
      <c r="G98" s="18">
        <v>0.13469999999999999</v>
      </c>
      <c r="H98" s="14">
        <v>12507</v>
      </c>
      <c r="I98" s="18">
        <v>0.16009999999999999</v>
      </c>
      <c r="J98" s="14">
        <v>11701</v>
      </c>
      <c r="K98" s="18">
        <v>0.1527</v>
      </c>
      <c r="L98" s="14">
        <v>720710</v>
      </c>
      <c r="M98" s="18">
        <v>0.16170000000000001</v>
      </c>
    </row>
    <row r="99" spans="1:36" x14ac:dyDescent="0.25">
      <c r="A99" s="4" t="s">
        <v>64</v>
      </c>
      <c r="B99" s="13" t="s">
        <v>72</v>
      </c>
      <c r="C99" s="17" t="s">
        <v>72</v>
      </c>
      <c r="D99" s="14">
        <v>19277</v>
      </c>
      <c r="E99" s="18">
        <v>0.2011</v>
      </c>
      <c r="F99" s="14">
        <v>28146</v>
      </c>
      <c r="G99" s="18">
        <v>0.3679</v>
      </c>
      <c r="H99" s="14">
        <v>24521</v>
      </c>
      <c r="I99" s="18">
        <v>0.31390000000000001</v>
      </c>
      <c r="J99" s="14">
        <v>22694</v>
      </c>
      <c r="K99" s="18">
        <v>0.29620000000000002</v>
      </c>
      <c r="L99" s="14">
        <v>1435564</v>
      </c>
      <c r="M99" s="18">
        <v>0.3221</v>
      </c>
    </row>
    <row r="100" spans="1:36" x14ac:dyDescent="0.25">
      <c r="A100" s="4" t="s">
        <v>66</v>
      </c>
      <c r="B100" s="13" t="s">
        <v>72</v>
      </c>
      <c r="C100" s="17" t="s">
        <v>72</v>
      </c>
      <c r="D100" s="14">
        <v>31039</v>
      </c>
      <c r="E100" s="18">
        <v>0.32369999999999999</v>
      </c>
      <c r="F100" s="14">
        <v>17085</v>
      </c>
      <c r="G100" s="18">
        <v>0.2233</v>
      </c>
      <c r="H100" s="14">
        <v>16258</v>
      </c>
      <c r="I100" s="18">
        <v>0.20810000000000001</v>
      </c>
      <c r="J100" s="14">
        <v>19907</v>
      </c>
      <c r="K100" s="18">
        <v>0.25979999999999998</v>
      </c>
      <c r="L100" s="14">
        <v>1028616</v>
      </c>
      <c r="M100" s="18">
        <v>0.23080000000000001</v>
      </c>
    </row>
    <row r="101" spans="1:36" x14ac:dyDescent="0.25">
      <c r="A101" s="4" t="s">
        <v>65</v>
      </c>
      <c r="B101" s="13" t="s">
        <v>72</v>
      </c>
      <c r="C101" s="17" t="s">
        <v>72</v>
      </c>
      <c r="D101" s="14">
        <v>37448</v>
      </c>
      <c r="E101" s="18">
        <v>0.3906</v>
      </c>
      <c r="F101" s="14">
        <v>20975</v>
      </c>
      <c r="G101" s="18">
        <v>0.27410000000000001</v>
      </c>
      <c r="H101" s="14">
        <v>24834</v>
      </c>
      <c r="I101" s="18">
        <v>0.31790000000000002</v>
      </c>
      <c r="J101" s="14">
        <v>22318</v>
      </c>
      <c r="K101" s="18">
        <v>0.2913</v>
      </c>
      <c r="L101" s="14">
        <v>1272688</v>
      </c>
      <c r="M101" s="18">
        <v>0.28549999999999998</v>
      </c>
    </row>
    <row r="102" spans="1:36" x14ac:dyDescent="0.25">
      <c r="A102" s="92" t="s">
        <v>111</v>
      </c>
      <c r="B102" s="93"/>
      <c r="C102" s="93"/>
      <c r="D102" s="93"/>
      <c r="E102" s="93"/>
      <c r="F102" s="93"/>
      <c r="G102" s="93"/>
      <c r="H102" s="93"/>
      <c r="I102" s="93"/>
      <c r="J102" s="93"/>
      <c r="K102" s="93"/>
      <c r="L102" s="76"/>
      <c r="M102" s="76"/>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row>
    <row r="103" spans="1:36" x14ac:dyDescent="0.25">
      <c r="A103" s="30" t="s">
        <v>167</v>
      </c>
      <c r="B103" s="29" t="s">
        <v>72</v>
      </c>
      <c r="C103" s="29" t="s">
        <v>72</v>
      </c>
      <c r="D103" s="29" t="s">
        <v>72</v>
      </c>
      <c r="E103" s="29" t="s">
        <v>72</v>
      </c>
      <c r="F103" s="29" t="s">
        <v>72</v>
      </c>
      <c r="G103" s="29" t="s">
        <v>72</v>
      </c>
      <c r="H103" s="29" t="s">
        <v>72</v>
      </c>
      <c r="I103" s="29" t="s">
        <v>72</v>
      </c>
      <c r="J103" s="13">
        <v>22819</v>
      </c>
      <c r="K103" s="17">
        <v>0.30819999999999997</v>
      </c>
      <c r="L103" s="13">
        <v>1442294</v>
      </c>
      <c r="M103" s="17">
        <v>0.35670000000000002</v>
      </c>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row>
    <row r="104" spans="1:36" x14ac:dyDescent="0.25">
      <c r="A104" s="30" t="s">
        <v>168</v>
      </c>
      <c r="B104" s="29" t="s">
        <v>72</v>
      </c>
      <c r="C104" s="29" t="s">
        <v>72</v>
      </c>
      <c r="D104" s="29" t="s">
        <v>72</v>
      </c>
      <c r="E104" s="29" t="s">
        <v>72</v>
      </c>
      <c r="F104" s="29" t="s">
        <v>72</v>
      </c>
      <c r="G104" s="29" t="s">
        <v>72</v>
      </c>
      <c r="H104" s="29" t="s">
        <v>72</v>
      </c>
      <c r="I104" s="29" t="s">
        <v>72</v>
      </c>
      <c r="J104" s="13">
        <v>8926</v>
      </c>
      <c r="K104" s="17">
        <v>0.39350000000000002</v>
      </c>
      <c r="L104" s="13">
        <v>560577</v>
      </c>
      <c r="M104" s="17">
        <v>0.40860000000000002</v>
      </c>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row>
    <row r="105" spans="1:36" x14ac:dyDescent="0.25">
      <c r="A105" s="30" t="s">
        <v>169</v>
      </c>
      <c r="B105" s="29" t="s">
        <v>72</v>
      </c>
      <c r="C105" s="29" t="s">
        <v>72</v>
      </c>
      <c r="D105" s="29" t="s">
        <v>72</v>
      </c>
      <c r="E105" s="29" t="s">
        <v>72</v>
      </c>
      <c r="F105" s="29" t="s">
        <v>72</v>
      </c>
      <c r="G105" s="29" t="s">
        <v>72</v>
      </c>
      <c r="H105" s="29" t="s">
        <v>72</v>
      </c>
      <c r="I105" s="29" t="s">
        <v>72</v>
      </c>
      <c r="J105" s="13">
        <v>20372</v>
      </c>
      <c r="K105" s="17">
        <v>0.90249999999999997</v>
      </c>
      <c r="L105" s="13">
        <v>1279049</v>
      </c>
      <c r="M105" s="17">
        <v>0.88949999999999996</v>
      </c>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row>
    <row r="106" spans="1:36" x14ac:dyDescent="0.25">
      <c r="A106" s="92" t="s">
        <v>112</v>
      </c>
      <c r="B106" s="93"/>
      <c r="C106" s="93"/>
      <c r="D106" s="93"/>
      <c r="E106" s="93"/>
      <c r="F106" s="93"/>
      <c r="G106" s="93"/>
      <c r="H106" s="93"/>
      <c r="I106" s="93"/>
      <c r="J106" s="93"/>
      <c r="K106" s="93"/>
      <c r="L106" s="76"/>
      <c r="M106" s="76"/>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row>
    <row r="107" spans="1:36" x14ac:dyDescent="0.25">
      <c r="A107" s="30" t="s">
        <v>113</v>
      </c>
      <c r="B107" s="29" t="s">
        <v>72</v>
      </c>
      <c r="C107" s="29" t="s">
        <v>72</v>
      </c>
      <c r="D107" s="29" t="s">
        <v>72</v>
      </c>
      <c r="E107" s="29" t="s">
        <v>72</v>
      </c>
      <c r="F107" s="29" t="s">
        <v>72</v>
      </c>
      <c r="G107" s="29" t="s">
        <v>72</v>
      </c>
      <c r="H107" s="29" t="s">
        <v>72</v>
      </c>
      <c r="I107" s="29" t="s">
        <v>72</v>
      </c>
      <c r="J107" s="13">
        <v>69018</v>
      </c>
      <c r="K107" s="17">
        <v>0.85429999999999995</v>
      </c>
      <c r="L107" s="13">
        <v>4319955</v>
      </c>
      <c r="M107" s="17">
        <v>0.87470000000000003</v>
      </c>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row>
    <row r="108" spans="1:36" x14ac:dyDescent="0.25">
      <c r="A108" s="30" t="s">
        <v>114</v>
      </c>
      <c r="B108" s="29" t="s">
        <v>72</v>
      </c>
      <c r="C108" s="29" t="s">
        <v>72</v>
      </c>
      <c r="D108" s="29" t="s">
        <v>72</v>
      </c>
      <c r="E108" s="29" t="s">
        <v>72</v>
      </c>
      <c r="F108" s="29" t="s">
        <v>72</v>
      </c>
      <c r="G108" s="29" t="s">
        <v>72</v>
      </c>
      <c r="H108" s="29" t="s">
        <v>72</v>
      </c>
      <c r="I108" s="29" t="s">
        <v>72</v>
      </c>
      <c r="J108" s="13">
        <v>68857</v>
      </c>
      <c r="K108" s="17">
        <v>0.85860000000000003</v>
      </c>
      <c r="L108" s="13">
        <v>4377305</v>
      </c>
      <c r="M108" s="17">
        <v>0.88600000000000001</v>
      </c>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row>
    <row r="109" spans="1:36" x14ac:dyDescent="0.25">
      <c r="A109" s="30" t="s">
        <v>115</v>
      </c>
      <c r="B109" s="29" t="s">
        <v>72</v>
      </c>
      <c r="C109" s="29" t="s">
        <v>72</v>
      </c>
      <c r="D109" s="29" t="s">
        <v>72</v>
      </c>
      <c r="E109" s="29" t="s">
        <v>72</v>
      </c>
      <c r="F109" s="29" t="s">
        <v>72</v>
      </c>
      <c r="G109" s="29" t="s">
        <v>72</v>
      </c>
      <c r="H109" s="29" t="s">
        <v>72</v>
      </c>
      <c r="I109" s="29" t="s">
        <v>72</v>
      </c>
      <c r="J109" s="13">
        <v>49165</v>
      </c>
      <c r="K109" s="17">
        <v>0.73370000000000002</v>
      </c>
      <c r="L109" s="13">
        <v>2981719</v>
      </c>
      <c r="M109" s="17">
        <v>0.71020000000000005</v>
      </c>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row>
    <row r="110" spans="1:36" x14ac:dyDescent="0.25">
      <c r="A110" s="30" t="s">
        <v>116</v>
      </c>
      <c r="B110" s="29" t="s">
        <v>72</v>
      </c>
      <c r="C110" s="29" t="s">
        <v>72</v>
      </c>
      <c r="D110" s="29" t="s">
        <v>72</v>
      </c>
      <c r="E110" s="29" t="s">
        <v>72</v>
      </c>
      <c r="F110" s="29" t="s">
        <v>72</v>
      </c>
      <c r="G110" s="29" t="s">
        <v>72</v>
      </c>
      <c r="H110" s="29" t="s">
        <v>72</v>
      </c>
      <c r="I110" s="29" t="s">
        <v>72</v>
      </c>
      <c r="J110" s="13">
        <v>54990</v>
      </c>
      <c r="K110" s="17">
        <v>0.79169999999999996</v>
      </c>
      <c r="L110" s="13">
        <v>3319510</v>
      </c>
      <c r="M110" s="17">
        <v>0.77759999999999996</v>
      </c>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row>
    <row r="111" spans="1:36" x14ac:dyDescent="0.25">
      <c r="A111" s="30" t="s">
        <v>117</v>
      </c>
      <c r="B111" s="29" t="s">
        <v>72</v>
      </c>
      <c r="C111" s="29" t="s">
        <v>72</v>
      </c>
      <c r="D111" s="29" t="s">
        <v>72</v>
      </c>
      <c r="E111" s="29" t="s">
        <v>72</v>
      </c>
      <c r="F111" s="29" t="s">
        <v>72</v>
      </c>
      <c r="G111" s="29" t="s">
        <v>72</v>
      </c>
      <c r="H111" s="29" t="s">
        <v>72</v>
      </c>
      <c r="I111" s="29" t="s">
        <v>72</v>
      </c>
      <c r="J111" s="13">
        <v>44405</v>
      </c>
      <c r="K111" s="17">
        <v>0.6462</v>
      </c>
      <c r="L111" s="13">
        <v>2793775</v>
      </c>
      <c r="M111" s="17">
        <v>0.66159999999999997</v>
      </c>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row>
  </sheetData>
  <mergeCells count="44">
    <mergeCell ref="A41:K41"/>
    <mergeCell ref="L41:M41"/>
    <mergeCell ref="A47:K47"/>
    <mergeCell ref="L47:M47"/>
    <mergeCell ref="A1:M1"/>
    <mergeCell ref="A2:M2"/>
    <mergeCell ref="L4:M4"/>
    <mergeCell ref="B5:C5"/>
    <mergeCell ref="D5:E5"/>
    <mergeCell ref="F5:G5"/>
    <mergeCell ref="H5:I5"/>
    <mergeCell ref="L5:M5"/>
    <mergeCell ref="J5:K5"/>
    <mergeCell ref="B4:K4"/>
    <mergeCell ref="A7:K7"/>
    <mergeCell ref="L7:M7"/>
    <mergeCell ref="A19:K19"/>
    <mergeCell ref="L19:M19"/>
    <mergeCell ref="A27:K27"/>
    <mergeCell ref="L27:M27"/>
    <mergeCell ref="A36:K36"/>
    <mergeCell ref="L36:M36"/>
    <mergeCell ref="A48:K48"/>
    <mergeCell ref="L48:M48"/>
    <mergeCell ref="A66:K66"/>
    <mergeCell ref="L66:M66"/>
    <mergeCell ref="A71:K71"/>
    <mergeCell ref="L71:M71"/>
    <mergeCell ref="A77:K77"/>
    <mergeCell ref="L77:M77"/>
    <mergeCell ref="A81:K81"/>
    <mergeCell ref="L81:M81"/>
    <mergeCell ref="A84:K84"/>
    <mergeCell ref="L84:M84"/>
    <mergeCell ref="A102:K102"/>
    <mergeCell ref="L102:M102"/>
    <mergeCell ref="A106:K106"/>
    <mergeCell ref="L106:M106"/>
    <mergeCell ref="A90:K90"/>
    <mergeCell ref="L90:M90"/>
    <mergeCell ref="A92:K92"/>
    <mergeCell ref="L92:M92"/>
    <mergeCell ref="A97:K97"/>
    <mergeCell ref="L97:M97"/>
  </mergeCells>
  <pageMargins left="0.25" right="0.25" top="0.75" bottom="0.75" header="0.3" footer="0.3"/>
  <pageSetup paperSize="5" scale="67" fitToHeight="0" orientation="landscape" r:id="rId1"/>
  <rowBreaks count="1" manualBreakCount="1">
    <brk id="46"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pageSetUpPr fitToPage="1"/>
  </sheetPr>
  <dimension ref="A1:AJ111"/>
  <sheetViews>
    <sheetView showGridLines="0" zoomScale="85" zoomScaleNormal="85" workbookViewId="0">
      <pane xSplit="1" ySplit="6" topLeftCell="B82" activePane="bottomRight" state="frozen"/>
      <selection activeCell="A62" sqref="A62"/>
      <selection pane="topRight" activeCell="A62" sqref="A62"/>
      <selection pane="bottomLeft" activeCell="A62" sqref="A62"/>
      <selection pane="bottomRight" activeCell="L87" sqref="L87"/>
    </sheetView>
  </sheetViews>
  <sheetFormatPr defaultColWidth="9.140625" defaultRowHeight="15" x14ac:dyDescent="0.25"/>
  <cols>
    <col min="1" max="1" width="116.7109375" style="1" customWidth="1"/>
    <col min="2" max="2" width="14" style="22" customWidth="1"/>
    <col min="3" max="3" width="14" style="23" customWidth="1"/>
    <col min="4" max="4" width="14" style="22" customWidth="1"/>
    <col min="5" max="5" width="14" style="23" customWidth="1"/>
    <col min="6" max="6" width="14" style="22" customWidth="1"/>
    <col min="7" max="7" width="14" style="23" customWidth="1"/>
    <col min="8" max="9" width="14" style="1" customWidth="1"/>
    <col min="10" max="11" width="13.28515625" style="1" customWidth="1"/>
    <col min="12" max="13" width="13.85546875" style="1" customWidth="1"/>
    <col min="14" max="16384" width="9.140625" style="1"/>
  </cols>
  <sheetData>
    <row r="1" spans="1:13" ht="18.75" x14ac:dyDescent="0.3">
      <c r="A1" s="78" t="s">
        <v>180</v>
      </c>
      <c r="B1" s="78"/>
      <c r="C1" s="78"/>
      <c r="D1" s="78"/>
      <c r="E1" s="78"/>
      <c r="F1" s="78"/>
      <c r="G1" s="78"/>
      <c r="H1" s="78"/>
      <c r="I1" s="78"/>
      <c r="J1" s="78"/>
      <c r="K1" s="78"/>
      <c r="L1" s="78"/>
      <c r="M1" s="78"/>
    </row>
    <row r="2" spans="1:13" ht="16.5" x14ac:dyDescent="0.25">
      <c r="A2" s="103" t="s">
        <v>181</v>
      </c>
      <c r="B2" s="103"/>
      <c r="C2" s="103"/>
      <c r="D2" s="103"/>
      <c r="E2" s="103"/>
      <c r="F2" s="103"/>
      <c r="G2" s="103"/>
      <c r="H2" s="103"/>
      <c r="I2" s="103"/>
      <c r="J2" s="103"/>
      <c r="K2" s="103"/>
      <c r="L2" s="103"/>
      <c r="M2" s="103"/>
    </row>
    <row r="4" spans="1:13" x14ac:dyDescent="0.25">
      <c r="B4" s="98" t="s">
        <v>182</v>
      </c>
      <c r="C4" s="99"/>
      <c r="D4" s="99"/>
      <c r="E4" s="99"/>
      <c r="F4" s="99"/>
      <c r="G4" s="99"/>
      <c r="H4" s="99"/>
      <c r="I4" s="99"/>
      <c r="J4" s="99"/>
      <c r="K4" s="100"/>
      <c r="L4" s="104" t="s">
        <v>71</v>
      </c>
      <c r="M4" s="104"/>
    </row>
    <row r="5" spans="1:13" x14ac:dyDescent="0.25">
      <c r="B5" s="101">
        <v>2009</v>
      </c>
      <c r="C5" s="101"/>
      <c r="D5" s="101">
        <v>2011</v>
      </c>
      <c r="E5" s="101"/>
      <c r="F5" s="101">
        <v>2013</v>
      </c>
      <c r="G5" s="101"/>
      <c r="H5" s="101">
        <v>2015</v>
      </c>
      <c r="I5" s="101"/>
      <c r="J5" s="101">
        <v>2017</v>
      </c>
      <c r="K5" s="101"/>
      <c r="L5" s="102">
        <v>2017</v>
      </c>
      <c r="M5" s="102"/>
    </row>
    <row r="6" spans="1:13" x14ac:dyDescent="0.25">
      <c r="B6" s="15" t="s">
        <v>69</v>
      </c>
      <c r="C6" s="19" t="s">
        <v>70</v>
      </c>
      <c r="D6" s="15" t="s">
        <v>69</v>
      </c>
      <c r="E6" s="19" t="s">
        <v>70</v>
      </c>
      <c r="F6" s="15" t="s">
        <v>69</v>
      </c>
      <c r="G6" s="19" t="s">
        <v>70</v>
      </c>
      <c r="H6" s="8" t="s">
        <v>69</v>
      </c>
      <c r="I6" s="8" t="s">
        <v>70</v>
      </c>
      <c r="J6" s="8" t="s">
        <v>69</v>
      </c>
      <c r="K6" s="8" t="s">
        <v>70</v>
      </c>
      <c r="L6" s="46" t="s">
        <v>69</v>
      </c>
      <c r="M6" s="46" t="s">
        <v>70</v>
      </c>
    </row>
    <row r="7" spans="1:13" x14ac:dyDescent="0.25">
      <c r="A7" s="92" t="s">
        <v>55</v>
      </c>
      <c r="B7" s="93"/>
      <c r="C7" s="93"/>
      <c r="D7" s="93"/>
      <c r="E7" s="93"/>
      <c r="F7" s="93"/>
      <c r="G7" s="93"/>
      <c r="H7" s="93"/>
      <c r="I7" s="93"/>
      <c r="J7" s="93"/>
      <c r="K7" s="93"/>
      <c r="L7" s="76"/>
      <c r="M7" s="76"/>
    </row>
    <row r="8" spans="1:13" x14ac:dyDescent="0.25">
      <c r="A8" s="5" t="s">
        <v>0</v>
      </c>
      <c r="B8" s="13">
        <v>82021</v>
      </c>
      <c r="C8" s="17">
        <v>0.80889999999999995</v>
      </c>
      <c r="D8" s="13">
        <v>88741</v>
      </c>
      <c r="E8" s="17">
        <v>0.75960000000000005</v>
      </c>
      <c r="F8" s="13">
        <v>80878</v>
      </c>
      <c r="G8" s="17">
        <v>0.7732</v>
      </c>
      <c r="H8" s="13">
        <v>94006</v>
      </c>
      <c r="I8" s="17">
        <v>0.93789999999999996</v>
      </c>
      <c r="J8" s="12">
        <v>92221</v>
      </c>
      <c r="K8" s="16">
        <v>0.92149999999999999</v>
      </c>
      <c r="L8" s="12">
        <v>5040164</v>
      </c>
      <c r="M8" s="16">
        <v>0.93500000000000005</v>
      </c>
    </row>
    <row r="9" spans="1:13" x14ac:dyDescent="0.25">
      <c r="A9" s="6" t="s">
        <v>151</v>
      </c>
      <c r="B9" s="13">
        <v>56675</v>
      </c>
      <c r="C9" s="17">
        <v>0.55889999999999995</v>
      </c>
      <c r="D9" s="13">
        <v>59321</v>
      </c>
      <c r="E9" s="17">
        <v>0.50780000000000003</v>
      </c>
      <c r="F9" s="13">
        <v>53177</v>
      </c>
      <c r="G9" s="17">
        <v>0.50829999999999997</v>
      </c>
      <c r="H9" s="13">
        <v>46517</v>
      </c>
      <c r="I9" s="17">
        <v>0.46410000000000001</v>
      </c>
      <c r="J9" s="12">
        <v>43281</v>
      </c>
      <c r="K9" s="16">
        <v>0.4325</v>
      </c>
      <c r="L9" s="12">
        <v>3133456</v>
      </c>
      <c r="M9" s="16">
        <v>0.58130000000000004</v>
      </c>
    </row>
    <row r="10" spans="1:13" x14ac:dyDescent="0.25">
      <c r="A10" s="60" t="s">
        <v>152</v>
      </c>
      <c r="B10" s="13">
        <v>42941</v>
      </c>
      <c r="C10" s="17">
        <v>0.42349999999999999</v>
      </c>
      <c r="D10" s="13">
        <v>45410</v>
      </c>
      <c r="E10" s="17">
        <v>0.38869999999999999</v>
      </c>
      <c r="F10" s="13">
        <v>37480</v>
      </c>
      <c r="G10" s="17">
        <v>0.35830000000000001</v>
      </c>
      <c r="H10" s="13">
        <v>35614</v>
      </c>
      <c r="I10" s="17">
        <v>0.3553</v>
      </c>
      <c r="J10" s="12">
        <v>32420</v>
      </c>
      <c r="K10" s="16">
        <v>0.32400000000000001</v>
      </c>
      <c r="L10" s="12">
        <v>2663744</v>
      </c>
      <c r="M10" s="16">
        <v>0.49409999999999998</v>
      </c>
    </row>
    <row r="11" spans="1:13" x14ac:dyDescent="0.25">
      <c r="A11" s="60" t="s">
        <v>172</v>
      </c>
      <c r="B11" s="13">
        <v>13734</v>
      </c>
      <c r="C11" s="17">
        <v>0.13539999999999999</v>
      </c>
      <c r="D11" s="13">
        <v>13912</v>
      </c>
      <c r="E11" s="17">
        <v>0.1191</v>
      </c>
      <c r="F11" s="13">
        <v>15696</v>
      </c>
      <c r="G11" s="17">
        <v>0.15</v>
      </c>
      <c r="H11" s="13">
        <v>10903</v>
      </c>
      <c r="I11" s="17">
        <v>0.10879999999999999</v>
      </c>
      <c r="J11" s="12">
        <v>10861</v>
      </c>
      <c r="K11" s="16">
        <v>0.1085</v>
      </c>
      <c r="L11" s="12">
        <v>469711</v>
      </c>
      <c r="M11" s="16">
        <v>8.7099999999999997E-2</v>
      </c>
    </row>
    <row r="12" spans="1:13" x14ac:dyDescent="0.25">
      <c r="A12" s="6" t="s">
        <v>153</v>
      </c>
      <c r="B12" s="13">
        <v>25346</v>
      </c>
      <c r="C12" s="17">
        <v>0.25</v>
      </c>
      <c r="D12" s="13">
        <v>29420</v>
      </c>
      <c r="E12" s="17">
        <v>0.25180000000000002</v>
      </c>
      <c r="F12" s="13">
        <v>27701</v>
      </c>
      <c r="G12" s="17">
        <v>0.26479999999999998</v>
      </c>
      <c r="H12" s="13">
        <v>47488</v>
      </c>
      <c r="I12" s="17">
        <v>0.4738</v>
      </c>
      <c r="J12" s="12">
        <v>48939</v>
      </c>
      <c r="K12" s="16">
        <v>0.48899999999999999</v>
      </c>
      <c r="L12" s="12">
        <v>1906708</v>
      </c>
      <c r="M12" s="16">
        <v>0.35370000000000001</v>
      </c>
    </row>
    <row r="13" spans="1:13" x14ac:dyDescent="0.25">
      <c r="A13" s="60" t="s">
        <v>1</v>
      </c>
      <c r="B13" s="13">
        <v>11765</v>
      </c>
      <c r="C13" s="17">
        <v>0.11600000000000001</v>
      </c>
      <c r="D13" s="13">
        <v>13466</v>
      </c>
      <c r="E13" s="17">
        <v>0.1153</v>
      </c>
      <c r="F13" s="13">
        <v>15254</v>
      </c>
      <c r="G13" s="17">
        <v>0.14580000000000001</v>
      </c>
      <c r="H13" s="13">
        <v>21734</v>
      </c>
      <c r="I13" s="17">
        <v>0.21679999999999999</v>
      </c>
      <c r="J13" s="12">
        <v>20967</v>
      </c>
      <c r="K13" s="16">
        <v>0.20949999999999999</v>
      </c>
      <c r="L13" s="12">
        <v>776305</v>
      </c>
      <c r="M13" s="16">
        <v>0.14399999999999999</v>
      </c>
    </row>
    <row r="14" spans="1:13" x14ac:dyDescent="0.25">
      <c r="A14" s="60" t="s">
        <v>95</v>
      </c>
      <c r="B14" s="13">
        <v>13581</v>
      </c>
      <c r="C14" s="17">
        <v>0.13389999999999999</v>
      </c>
      <c r="D14" s="13">
        <v>15954</v>
      </c>
      <c r="E14" s="17">
        <v>0.1366</v>
      </c>
      <c r="F14" s="13">
        <v>12448</v>
      </c>
      <c r="G14" s="17">
        <v>0.11899999999999999</v>
      </c>
      <c r="H14" s="13">
        <v>25754</v>
      </c>
      <c r="I14" s="17">
        <v>0.25700000000000001</v>
      </c>
      <c r="J14" s="12">
        <v>27972</v>
      </c>
      <c r="K14" s="16">
        <v>0.27950000000000003</v>
      </c>
      <c r="L14" s="12">
        <v>1130403</v>
      </c>
      <c r="M14" s="16">
        <v>0.2097</v>
      </c>
    </row>
    <row r="15" spans="1:13" x14ac:dyDescent="0.25">
      <c r="A15" s="5" t="s">
        <v>4</v>
      </c>
      <c r="B15" s="13">
        <v>19379</v>
      </c>
      <c r="C15" s="17">
        <v>0.19109999999999999</v>
      </c>
      <c r="D15" s="13">
        <v>28088</v>
      </c>
      <c r="E15" s="17">
        <v>0.2404</v>
      </c>
      <c r="F15" s="13">
        <v>23729</v>
      </c>
      <c r="G15" s="17">
        <v>0.2268</v>
      </c>
      <c r="H15" s="13">
        <v>6223</v>
      </c>
      <c r="I15" s="17">
        <v>6.2100000000000002E-2</v>
      </c>
      <c r="J15" s="12">
        <v>7853</v>
      </c>
      <c r="K15" s="16">
        <v>7.85E-2</v>
      </c>
      <c r="L15" s="12">
        <v>350423</v>
      </c>
      <c r="M15" s="16">
        <v>6.5000000000000002E-2</v>
      </c>
    </row>
    <row r="16" spans="1:13" x14ac:dyDescent="0.25">
      <c r="A16" s="5" t="s">
        <v>154</v>
      </c>
      <c r="B16" s="13" t="s">
        <v>72</v>
      </c>
      <c r="C16" s="17" t="s">
        <v>72</v>
      </c>
      <c r="D16" s="13" t="s">
        <v>72</v>
      </c>
      <c r="E16" s="17" t="s">
        <v>72</v>
      </c>
      <c r="F16" s="13">
        <v>7306</v>
      </c>
      <c r="G16" s="17">
        <v>9.1200000000000003E-2</v>
      </c>
      <c r="H16" s="13">
        <v>9469</v>
      </c>
      <c r="I16" s="17">
        <v>0.1017</v>
      </c>
      <c r="J16" s="12">
        <v>14364</v>
      </c>
      <c r="K16" s="16">
        <v>0.15620000000000001</v>
      </c>
      <c r="L16" s="12">
        <v>792477</v>
      </c>
      <c r="M16" s="16">
        <v>0.15840000000000001</v>
      </c>
    </row>
    <row r="17" spans="1:36" x14ac:dyDescent="0.25">
      <c r="A17" s="7" t="s">
        <v>155</v>
      </c>
      <c r="B17" s="13">
        <v>26514</v>
      </c>
      <c r="C17" s="17">
        <v>0.75529999999999997</v>
      </c>
      <c r="D17" s="13">
        <v>28369</v>
      </c>
      <c r="E17" s="17">
        <v>0.73880000000000001</v>
      </c>
      <c r="F17" s="13">
        <v>21480</v>
      </c>
      <c r="G17" s="17">
        <v>0.62590000000000001</v>
      </c>
      <c r="H17" s="13">
        <v>17219</v>
      </c>
      <c r="I17" s="17">
        <v>0.75309999999999999</v>
      </c>
      <c r="J17" s="12">
        <v>19938</v>
      </c>
      <c r="K17" s="16">
        <v>0.77780000000000005</v>
      </c>
      <c r="L17" s="12">
        <v>1695325</v>
      </c>
      <c r="M17" s="16">
        <v>0.85940000000000005</v>
      </c>
    </row>
    <row r="18" spans="1:36" x14ac:dyDescent="0.25">
      <c r="A18" s="7" t="s">
        <v>156</v>
      </c>
      <c r="B18" s="29" t="s">
        <v>72</v>
      </c>
      <c r="C18" s="29" t="s">
        <v>72</v>
      </c>
      <c r="D18" s="13">
        <v>25634</v>
      </c>
      <c r="E18" s="17">
        <v>0.88839999999999997</v>
      </c>
      <c r="F18" s="29" t="s">
        <v>72</v>
      </c>
      <c r="G18" s="29" t="s">
        <v>72</v>
      </c>
      <c r="H18" s="29" t="s">
        <v>72</v>
      </c>
      <c r="I18" s="29" t="s">
        <v>72</v>
      </c>
      <c r="J18" s="29" t="s">
        <v>72</v>
      </c>
      <c r="K18" s="29" t="s">
        <v>72</v>
      </c>
      <c r="L18" s="12">
        <v>1563731</v>
      </c>
      <c r="M18" s="16">
        <v>0.90739999999999998</v>
      </c>
    </row>
    <row r="19" spans="1:36" x14ac:dyDescent="0.25">
      <c r="A19" s="92" t="s">
        <v>61</v>
      </c>
      <c r="B19" s="93"/>
      <c r="C19" s="93"/>
      <c r="D19" s="93"/>
      <c r="E19" s="93"/>
      <c r="F19" s="93"/>
      <c r="G19" s="93"/>
      <c r="H19" s="93"/>
      <c r="I19" s="93"/>
      <c r="J19" s="93"/>
      <c r="K19" s="93"/>
      <c r="L19" s="76"/>
      <c r="M19" s="76"/>
    </row>
    <row r="20" spans="1:36" x14ac:dyDescent="0.25">
      <c r="A20" s="33" t="s">
        <v>16</v>
      </c>
      <c r="B20" s="13">
        <v>80869</v>
      </c>
      <c r="C20" s="17">
        <v>0.80479999999999996</v>
      </c>
      <c r="D20" s="13">
        <v>82571</v>
      </c>
      <c r="E20" s="17">
        <v>0.70720000000000005</v>
      </c>
      <c r="F20" s="13">
        <v>74378</v>
      </c>
      <c r="G20" s="17">
        <v>0.71619999999999995</v>
      </c>
      <c r="H20" s="13">
        <v>77804</v>
      </c>
      <c r="I20" s="17">
        <v>0.77890000000000004</v>
      </c>
      <c r="J20" s="13">
        <v>82528</v>
      </c>
      <c r="K20" s="17">
        <v>0.83130000000000004</v>
      </c>
      <c r="L20" s="13">
        <v>4240858</v>
      </c>
      <c r="M20" s="17">
        <v>0.79290000000000005</v>
      </c>
    </row>
    <row r="21" spans="1:36" x14ac:dyDescent="0.25">
      <c r="A21" s="33" t="s">
        <v>27</v>
      </c>
      <c r="B21" s="13">
        <v>27239</v>
      </c>
      <c r="C21" s="17">
        <v>0.2717</v>
      </c>
      <c r="D21" s="13">
        <v>42226</v>
      </c>
      <c r="E21" s="17">
        <v>0.36249999999999999</v>
      </c>
      <c r="F21" s="13">
        <v>39134</v>
      </c>
      <c r="G21" s="17">
        <v>0.37969999999999998</v>
      </c>
      <c r="H21" s="13">
        <v>30271</v>
      </c>
      <c r="I21" s="17">
        <v>0.31240000000000001</v>
      </c>
      <c r="J21" s="13">
        <v>24032</v>
      </c>
      <c r="K21" s="17">
        <v>0.2455</v>
      </c>
      <c r="L21" s="13">
        <v>1539564</v>
      </c>
      <c r="M21" s="17">
        <v>0.29060000000000002</v>
      </c>
    </row>
    <row r="22" spans="1:36" x14ac:dyDescent="0.25">
      <c r="A22" s="33" t="s">
        <v>28</v>
      </c>
      <c r="B22" s="13">
        <v>18977</v>
      </c>
      <c r="C22" s="17">
        <v>0.1893</v>
      </c>
      <c r="D22" s="13">
        <v>23975</v>
      </c>
      <c r="E22" s="17">
        <v>0.20580000000000001</v>
      </c>
      <c r="F22" s="13">
        <v>24220</v>
      </c>
      <c r="G22" s="17">
        <v>0.23499999999999999</v>
      </c>
      <c r="H22" s="13">
        <v>18437</v>
      </c>
      <c r="I22" s="17">
        <v>0.1903</v>
      </c>
      <c r="J22" s="13">
        <v>20759</v>
      </c>
      <c r="K22" s="17">
        <v>0.21210000000000001</v>
      </c>
      <c r="L22" s="13">
        <v>1187282</v>
      </c>
      <c r="M22" s="17">
        <v>0.22409999999999999</v>
      </c>
    </row>
    <row r="23" spans="1:36" x14ac:dyDescent="0.25">
      <c r="A23" s="33" t="s">
        <v>81</v>
      </c>
      <c r="B23" s="13">
        <v>54041</v>
      </c>
      <c r="C23" s="17">
        <v>0.53900000000000003</v>
      </c>
      <c r="D23" s="13">
        <v>50277</v>
      </c>
      <c r="E23" s="17">
        <v>0.43159999999999998</v>
      </c>
      <c r="F23" s="13">
        <v>39698</v>
      </c>
      <c r="G23" s="17">
        <v>0.38519999999999999</v>
      </c>
      <c r="H23" s="13">
        <v>48183</v>
      </c>
      <c r="I23" s="17">
        <v>0.49730000000000002</v>
      </c>
      <c r="J23" s="13">
        <v>53088</v>
      </c>
      <c r="K23" s="17">
        <v>0.54239999999999999</v>
      </c>
      <c r="L23" s="13">
        <v>2571287</v>
      </c>
      <c r="M23" s="17">
        <v>0.48530000000000001</v>
      </c>
    </row>
    <row r="24" spans="1:36" x14ac:dyDescent="0.25">
      <c r="A24" s="33" t="s">
        <v>80</v>
      </c>
      <c r="B24" s="13">
        <v>64124</v>
      </c>
      <c r="C24" s="17">
        <v>0.63959999999999995</v>
      </c>
      <c r="D24" s="13">
        <v>65217</v>
      </c>
      <c r="E24" s="17">
        <v>0.56269999999999998</v>
      </c>
      <c r="F24" s="13">
        <v>55552</v>
      </c>
      <c r="G24" s="17">
        <v>0.53990000000000005</v>
      </c>
      <c r="H24" s="13">
        <v>59935</v>
      </c>
      <c r="I24" s="17">
        <v>0.61929999999999996</v>
      </c>
      <c r="J24" s="13">
        <v>63698</v>
      </c>
      <c r="K24" s="17">
        <v>0.65449999999999997</v>
      </c>
      <c r="L24" s="13">
        <v>3291036</v>
      </c>
      <c r="M24" s="17">
        <v>0.62350000000000005</v>
      </c>
    </row>
    <row r="25" spans="1:36" x14ac:dyDescent="0.25">
      <c r="A25" s="33" t="s">
        <v>29</v>
      </c>
      <c r="B25" s="13">
        <v>31794</v>
      </c>
      <c r="C25" s="17">
        <v>0.31640000000000001</v>
      </c>
      <c r="D25" s="13">
        <v>35092</v>
      </c>
      <c r="E25" s="17">
        <v>0.3009</v>
      </c>
      <c r="F25" s="13">
        <v>32089</v>
      </c>
      <c r="G25" s="17">
        <v>0.31069999999999998</v>
      </c>
      <c r="H25" s="13">
        <v>33176</v>
      </c>
      <c r="I25" s="17">
        <v>0.33410000000000001</v>
      </c>
      <c r="J25" s="13">
        <v>39905</v>
      </c>
      <c r="K25" s="17">
        <v>0.4037</v>
      </c>
      <c r="L25" s="13">
        <v>1962944</v>
      </c>
      <c r="M25" s="17">
        <v>0.36809999999999998</v>
      </c>
    </row>
    <row r="26" spans="1:36" x14ac:dyDescent="0.25">
      <c r="A26" s="33" t="s">
        <v>74</v>
      </c>
      <c r="B26" s="13">
        <v>87727</v>
      </c>
      <c r="C26" s="17">
        <v>0.87019999999999997</v>
      </c>
      <c r="D26" s="13">
        <v>94455</v>
      </c>
      <c r="E26" s="17">
        <v>0.8085</v>
      </c>
      <c r="F26" s="13">
        <v>84838</v>
      </c>
      <c r="G26" s="17">
        <v>0.81189999999999996</v>
      </c>
      <c r="H26" s="13">
        <v>82443</v>
      </c>
      <c r="I26" s="17">
        <v>0.82389999999999997</v>
      </c>
      <c r="J26" s="13">
        <v>82655</v>
      </c>
      <c r="K26" s="17">
        <v>0.83040000000000003</v>
      </c>
      <c r="L26" s="13">
        <v>4508662</v>
      </c>
      <c r="M26" s="17">
        <v>0.84240000000000004</v>
      </c>
    </row>
    <row r="27" spans="1:36" x14ac:dyDescent="0.25">
      <c r="A27" s="94" t="s">
        <v>129</v>
      </c>
      <c r="B27" s="95"/>
      <c r="C27" s="95"/>
      <c r="D27" s="95"/>
      <c r="E27" s="95"/>
      <c r="F27" s="95"/>
      <c r="G27" s="95"/>
      <c r="H27" s="95"/>
      <c r="I27" s="95"/>
      <c r="J27" s="95"/>
      <c r="K27" s="96"/>
      <c r="L27" s="97"/>
      <c r="M27" s="97"/>
      <c r="N27" s="11"/>
      <c r="O27" s="11"/>
      <c r="P27" s="11"/>
      <c r="Q27" s="11"/>
      <c r="R27" s="11"/>
      <c r="S27" s="11"/>
      <c r="T27" s="11"/>
      <c r="U27" s="11"/>
      <c r="V27" s="11"/>
      <c r="W27" s="11"/>
      <c r="X27" s="11"/>
      <c r="Y27" s="11"/>
      <c r="Z27" s="11"/>
      <c r="AA27" s="11"/>
      <c r="AB27" s="11"/>
      <c r="AC27" s="11"/>
      <c r="AD27" s="11"/>
      <c r="AE27" s="11"/>
      <c r="AF27" s="11"/>
      <c r="AG27" s="11"/>
      <c r="AH27" s="11"/>
      <c r="AI27" s="11"/>
      <c r="AJ27" s="11"/>
    </row>
    <row r="28" spans="1:36" x14ac:dyDescent="0.25">
      <c r="A28" s="34" t="s">
        <v>125</v>
      </c>
      <c r="B28" s="29" t="s">
        <v>72</v>
      </c>
      <c r="C28" s="29" t="s">
        <v>72</v>
      </c>
      <c r="D28" s="29" t="s">
        <v>72</v>
      </c>
      <c r="E28" s="29" t="s">
        <v>72</v>
      </c>
      <c r="F28" s="29" t="s">
        <v>72</v>
      </c>
      <c r="G28" s="29" t="s">
        <v>72</v>
      </c>
      <c r="H28" s="29" t="s">
        <v>72</v>
      </c>
      <c r="I28" s="29" t="s">
        <v>72</v>
      </c>
      <c r="J28" s="13">
        <v>4591</v>
      </c>
      <c r="K28" s="17">
        <v>0.33489999999999998</v>
      </c>
      <c r="L28" s="13">
        <v>369714</v>
      </c>
      <c r="M28" s="17">
        <v>0.49759999999999999</v>
      </c>
      <c r="N28" s="11"/>
      <c r="O28" s="11"/>
      <c r="P28" s="11"/>
      <c r="Q28" s="11"/>
      <c r="R28" s="11"/>
      <c r="S28" s="11"/>
      <c r="T28" s="11"/>
      <c r="U28" s="11"/>
      <c r="V28" s="11"/>
      <c r="W28" s="11"/>
      <c r="X28" s="11"/>
      <c r="Y28" s="11"/>
      <c r="Z28" s="11"/>
      <c r="AA28" s="11"/>
      <c r="AB28" s="11"/>
      <c r="AC28" s="11"/>
      <c r="AD28" s="11"/>
      <c r="AE28" s="11"/>
      <c r="AF28" s="11"/>
      <c r="AG28" s="11"/>
      <c r="AH28" s="11"/>
      <c r="AI28" s="11"/>
      <c r="AJ28" s="11"/>
    </row>
    <row r="29" spans="1:36" x14ac:dyDescent="0.25">
      <c r="A29" s="34" t="s">
        <v>124</v>
      </c>
      <c r="B29" s="29" t="s">
        <v>72</v>
      </c>
      <c r="C29" s="29" t="s">
        <v>72</v>
      </c>
      <c r="D29" s="29" t="s">
        <v>72</v>
      </c>
      <c r="E29" s="29" t="s">
        <v>72</v>
      </c>
      <c r="F29" s="29" t="s">
        <v>72</v>
      </c>
      <c r="G29" s="29" t="s">
        <v>72</v>
      </c>
      <c r="H29" s="29" t="s">
        <v>72</v>
      </c>
      <c r="I29" s="29" t="s">
        <v>72</v>
      </c>
      <c r="J29" s="29" t="s">
        <v>72</v>
      </c>
      <c r="K29" s="29" t="s">
        <v>72</v>
      </c>
      <c r="L29" s="13">
        <v>61434</v>
      </c>
      <c r="M29" s="17">
        <v>8.2699999999999996E-2</v>
      </c>
      <c r="N29" s="11"/>
      <c r="O29" s="11"/>
      <c r="P29" s="11"/>
      <c r="Q29" s="11"/>
      <c r="R29" s="11"/>
      <c r="S29" s="11"/>
      <c r="T29" s="11"/>
      <c r="U29" s="11"/>
      <c r="V29" s="11"/>
      <c r="W29" s="11"/>
      <c r="X29" s="11"/>
      <c r="Y29" s="11"/>
      <c r="Z29" s="11"/>
      <c r="AA29" s="11"/>
      <c r="AB29" s="11"/>
      <c r="AC29" s="11"/>
      <c r="AD29" s="11"/>
      <c r="AE29" s="11"/>
      <c r="AF29" s="11"/>
      <c r="AG29" s="11"/>
      <c r="AH29" s="11"/>
      <c r="AI29" s="11"/>
      <c r="AJ29" s="11"/>
    </row>
    <row r="30" spans="1:36" x14ac:dyDescent="0.25">
      <c r="A30" s="34" t="s">
        <v>128</v>
      </c>
      <c r="B30" s="29" t="s">
        <v>72</v>
      </c>
      <c r="C30" s="29" t="s">
        <v>72</v>
      </c>
      <c r="D30" s="29" t="s">
        <v>72</v>
      </c>
      <c r="E30" s="29" t="s">
        <v>72</v>
      </c>
      <c r="F30" s="29" t="s">
        <v>72</v>
      </c>
      <c r="G30" s="29" t="s">
        <v>72</v>
      </c>
      <c r="H30" s="29" t="s">
        <v>72</v>
      </c>
      <c r="I30" s="29" t="s">
        <v>72</v>
      </c>
      <c r="J30" s="29" t="s">
        <v>72</v>
      </c>
      <c r="K30" s="29" t="s">
        <v>72</v>
      </c>
      <c r="L30" s="13">
        <v>44030</v>
      </c>
      <c r="M30" s="17">
        <v>5.9299999999999999E-2</v>
      </c>
      <c r="N30" s="11"/>
      <c r="O30" s="11"/>
      <c r="P30" s="11"/>
      <c r="Q30" s="11"/>
      <c r="R30" s="11"/>
      <c r="S30" s="11"/>
      <c r="T30" s="11"/>
      <c r="U30" s="11"/>
      <c r="V30" s="11"/>
      <c r="W30" s="11"/>
      <c r="X30" s="11"/>
      <c r="Y30" s="11"/>
      <c r="Z30" s="11"/>
      <c r="AA30" s="11"/>
      <c r="AB30" s="11"/>
      <c r="AC30" s="11"/>
      <c r="AD30" s="11"/>
      <c r="AE30" s="11"/>
      <c r="AF30" s="11"/>
      <c r="AG30" s="11"/>
      <c r="AH30" s="11"/>
      <c r="AI30" s="11"/>
      <c r="AJ30" s="11"/>
    </row>
    <row r="31" spans="1:36" x14ac:dyDescent="0.25">
      <c r="A31" s="34" t="s">
        <v>122</v>
      </c>
      <c r="B31" s="29" t="s">
        <v>72</v>
      </c>
      <c r="C31" s="29" t="s">
        <v>72</v>
      </c>
      <c r="D31" s="29" t="s">
        <v>72</v>
      </c>
      <c r="E31" s="29" t="s">
        <v>72</v>
      </c>
      <c r="F31" s="29" t="s">
        <v>72</v>
      </c>
      <c r="G31" s="29" t="s">
        <v>72</v>
      </c>
      <c r="H31" s="29" t="s">
        <v>72</v>
      </c>
      <c r="I31" s="29" t="s">
        <v>72</v>
      </c>
      <c r="J31" s="29" t="s">
        <v>72</v>
      </c>
      <c r="K31" s="29" t="s">
        <v>72</v>
      </c>
      <c r="L31" s="13">
        <v>36305</v>
      </c>
      <c r="M31" s="17">
        <v>4.8899999999999999E-2</v>
      </c>
      <c r="N31" s="11"/>
      <c r="O31" s="11"/>
      <c r="P31" s="11"/>
      <c r="Q31" s="11"/>
      <c r="R31" s="11"/>
      <c r="S31" s="11"/>
      <c r="T31" s="11"/>
      <c r="U31" s="11"/>
      <c r="V31" s="11"/>
      <c r="W31" s="11"/>
      <c r="X31" s="11"/>
      <c r="Y31" s="11"/>
      <c r="Z31" s="11"/>
      <c r="AA31" s="11"/>
      <c r="AB31" s="11"/>
      <c r="AC31" s="11"/>
      <c r="AD31" s="11"/>
      <c r="AE31" s="11"/>
      <c r="AF31" s="11"/>
      <c r="AG31" s="11"/>
      <c r="AH31" s="11"/>
      <c r="AI31" s="11"/>
      <c r="AJ31" s="11"/>
    </row>
    <row r="32" spans="1:36" x14ac:dyDescent="0.25">
      <c r="A32" s="34" t="s">
        <v>126</v>
      </c>
      <c r="B32" s="29" t="s">
        <v>72</v>
      </c>
      <c r="C32" s="29" t="s">
        <v>72</v>
      </c>
      <c r="D32" s="29" t="s">
        <v>72</v>
      </c>
      <c r="E32" s="29" t="s">
        <v>72</v>
      </c>
      <c r="F32" s="29" t="s">
        <v>72</v>
      </c>
      <c r="G32" s="29" t="s">
        <v>72</v>
      </c>
      <c r="H32" s="29" t="s">
        <v>72</v>
      </c>
      <c r="I32" s="29" t="s">
        <v>72</v>
      </c>
      <c r="J32" s="29" t="s">
        <v>72</v>
      </c>
      <c r="K32" s="29" t="s">
        <v>72</v>
      </c>
      <c r="L32" s="13">
        <v>32022</v>
      </c>
      <c r="M32" s="17">
        <v>4.3099999999999999E-2</v>
      </c>
      <c r="N32" s="11"/>
      <c r="O32" s="11"/>
      <c r="P32" s="11"/>
      <c r="Q32" s="11"/>
      <c r="R32" s="11"/>
      <c r="S32" s="11"/>
      <c r="T32" s="11"/>
      <c r="U32" s="11"/>
      <c r="V32" s="11"/>
      <c r="W32" s="11"/>
      <c r="X32" s="11"/>
      <c r="Y32" s="11"/>
      <c r="Z32" s="11"/>
      <c r="AA32" s="11"/>
      <c r="AB32" s="11"/>
      <c r="AC32" s="11"/>
      <c r="AD32" s="11"/>
      <c r="AE32" s="11"/>
      <c r="AF32" s="11"/>
      <c r="AG32" s="11"/>
      <c r="AH32" s="11"/>
      <c r="AI32" s="11"/>
      <c r="AJ32" s="11"/>
    </row>
    <row r="33" spans="1:36" x14ac:dyDescent="0.25">
      <c r="A33" s="34" t="s">
        <v>127</v>
      </c>
      <c r="B33" s="29" t="s">
        <v>72</v>
      </c>
      <c r="C33" s="29" t="s">
        <v>72</v>
      </c>
      <c r="D33" s="29" t="s">
        <v>72</v>
      </c>
      <c r="E33" s="29" t="s">
        <v>72</v>
      </c>
      <c r="F33" s="29" t="s">
        <v>72</v>
      </c>
      <c r="G33" s="29" t="s">
        <v>72</v>
      </c>
      <c r="H33" s="29" t="s">
        <v>72</v>
      </c>
      <c r="I33" s="29" t="s">
        <v>72</v>
      </c>
      <c r="J33" s="29" t="s">
        <v>72</v>
      </c>
      <c r="K33" s="29" t="s">
        <v>72</v>
      </c>
      <c r="L33" s="13">
        <v>31346</v>
      </c>
      <c r="M33" s="17">
        <v>4.2200000000000001E-2</v>
      </c>
      <c r="N33" s="11"/>
      <c r="O33" s="11"/>
      <c r="P33" s="11"/>
      <c r="Q33" s="11"/>
      <c r="R33" s="11"/>
      <c r="S33" s="11"/>
      <c r="T33" s="11"/>
      <c r="U33" s="11"/>
      <c r="V33" s="11"/>
      <c r="W33" s="11"/>
      <c r="X33" s="11"/>
      <c r="Y33" s="11"/>
      <c r="Z33" s="11"/>
      <c r="AA33" s="11"/>
      <c r="AB33" s="11"/>
      <c r="AC33" s="11"/>
      <c r="AD33" s="11"/>
      <c r="AE33" s="11"/>
      <c r="AF33" s="11"/>
      <c r="AG33" s="11"/>
      <c r="AH33" s="11"/>
      <c r="AI33" s="11"/>
      <c r="AJ33" s="11"/>
    </row>
    <row r="34" spans="1:36" x14ac:dyDescent="0.25">
      <c r="A34" s="34" t="s">
        <v>123</v>
      </c>
      <c r="B34" s="29" t="s">
        <v>72</v>
      </c>
      <c r="C34" s="29" t="s">
        <v>72</v>
      </c>
      <c r="D34" s="29" t="s">
        <v>72</v>
      </c>
      <c r="E34" s="29" t="s">
        <v>72</v>
      </c>
      <c r="F34" s="29" t="s">
        <v>72</v>
      </c>
      <c r="G34" s="29" t="s">
        <v>72</v>
      </c>
      <c r="H34" s="29" t="s">
        <v>72</v>
      </c>
      <c r="I34" s="29" t="s">
        <v>72</v>
      </c>
      <c r="J34" s="29" t="s">
        <v>72</v>
      </c>
      <c r="K34" s="29" t="s">
        <v>72</v>
      </c>
      <c r="L34" s="13">
        <v>23532</v>
      </c>
      <c r="M34" s="17">
        <v>3.1699999999999999E-2</v>
      </c>
      <c r="N34" s="11"/>
      <c r="O34" s="11"/>
      <c r="P34" s="11"/>
      <c r="Q34" s="11"/>
      <c r="R34" s="11"/>
      <c r="S34" s="11"/>
      <c r="T34" s="11"/>
      <c r="U34" s="11"/>
      <c r="V34" s="11"/>
      <c r="W34" s="11"/>
      <c r="X34" s="11"/>
      <c r="Y34" s="11"/>
      <c r="Z34" s="11"/>
      <c r="AA34" s="11"/>
      <c r="AB34" s="11"/>
      <c r="AC34" s="11"/>
      <c r="AD34" s="11"/>
      <c r="AE34" s="11"/>
      <c r="AF34" s="11"/>
      <c r="AG34" s="11"/>
      <c r="AH34" s="11"/>
      <c r="AI34" s="11"/>
      <c r="AJ34" s="11"/>
    </row>
    <row r="35" spans="1:36" x14ac:dyDescent="0.25">
      <c r="A35" s="33" t="s">
        <v>121</v>
      </c>
      <c r="B35" s="29" t="s">
        <v>72</v>
      </c>
      <c r="C35" s="29" t="s">
        <v>72</v>
      </c>
      <c r="D35" s="29" t="s">
        <v>72</v>
      </c>
      <c r="E35" s="29" t="s">
        <v>72</v>
      </c>
      <c r="F35" s="29" t="s">
        <v>72</v>
      </c>
      <c r="G35" s="29" t="s">
        <v>72</v>
      </c>
      <c r="H35" s="29" t="s">
        <v>72</v>
      </c>
      <c r="I35" s="29" t="s">
        <v>72</v>
      </c>
      <c r="J35" s="29" t="s">
        <v>72</v>
      </c>
      <c r="K35" s="29" t="s">
        <v>72</v>
      </c>
      <c r="L35" s="13">
        <v>144671</v>
      </c>
      <c r="M35" s="17">
        <v>0.19470000000000001</v>
      </c>
      <c r="N35" s="11"/>
      <c r="O35" s="11"/>
      <c r="P35" s="11"/>
      <c r="Q35" s="11"/>
      <c r="R35" s="11"/>
      <c r="S35" s="11"/>
      <c r="T35" s="11"/>
      <c r="U35" s="11"/>
      <c r="V35" s="11"/>
      <c r="W35" s="11"/>
      <c r="X35" s="11"/>
      <c r="Y35" s="11"/>
      <c r="Z35" s="11"/>
      <c r="AA35" s="11"/>
      <c r="AB35" s="11"/>
      <c r="AC35" s="11"/>
      <c r="AD35" s="11"/>
      <c r="AE35" s="11"/>
      <c r="AF35" s="11"/>
      <c r="AG35" s="11"/>
      <c r="AH35" s="11"/>
      <c r="AI35" s="11"/>
      <c r="AJ35" s="11"/>
    </row>
    <row r="36" spans="1:36" x14ac:dyDescent="0.25">
      <c r="A36" s="94" t="s">
        <v>75</v>
      </c>
      <c r="B36" s="95"/>
      <c r="C36" s="95"/>
      <c r="D36" s="95"/>
      <c r="E36" s="95"/>
      <c r="F36" s="95"/>
      <c r="G36" s="95"/>
      <c r="H36" s="95"/>
      <c r="I36" s="95"/>
      <c r="J36" s="95"/>
      <c r="K36" s="96"/>
      <c r="L36" s="97"/>
      <c r="M36" s="97"/>
    </row>
    <row r="37" spans="1:36" x14ac:dyDescent="0.25">
      <c r="A37" s="33" t="s">
        <v>13</v>
      </c>
      <c r="B37" s="29" t="s">
        <v>72</v>
      </c>
      <c r="C37" s="29" t="s">
        <v>72</v>
      </c>
      <c r="D37" s="13">
        <v>76868</v>
      </c>
      <c r="E37" s="17">
        <v>0.65800000000000003</v>
      </c>
      <c r="F37" s="13">
        <v>77074</v>
      </c>
      <c r="G37" s="17">
        <v>0.74580000000000002</v>
      </c>
      <c r="H37" s="13">
        <v>77027</v>
      </c>
      <c r="I37" s="17">
        <v>0.77139999999999997</v>
      </c>
      <c r="J37" s="29" t="s">
        <v>72</v>
      </c>
      <c r="K37" s="29" t="s">
        <v>72</v>
      </c>
      <c r="L37" s="13">
        <v>3964426</v>
      </c>
      <c r="M37" s="17">
        <v>0.74739999999999995</v>
      </c>
    </row>
    <row r="38" spans="1:36" x14ac:dyDescent="0.25">
      <c r="A38" s="33" t="s">
        <v>14</v>
      </c>
      <c r="B38" s="29" t="s">
        <v>72</v>
      </c>
      <c r="C38" s="29" t="s">
        <v>72</v>
      </c>
      <c r="D38" s="13">
        <v>19993</v>
      </c>
      <c r="E38" s="17">
        <v>0.1711</v>
      </c>
      <c r="F38" s="13">
        <v>10576</v>
      </c>
      <c r="G38" s="17">
        <v>0.1023</v>
      </c>
      <c r="H38" s="13">
        <v>8126</v>
      </c>
      <c r="I38" s="17">
        <v>8.14E-2</v>
      </c>
      <c r="J38" s="29" t="s">
        <v>72</v>
      </c>
      <c r="K38" s="29" t="s">
        <v>72</v>
      </c>
      <c r="L38" s="13">
        <v>379951</v>
      </c>
      <c r="M38" s="17">
        <v>7.1599999999999997E-2</v>
      </c>
    </row>
    <row r="39" spans="1:36" x14ac:dyDescent="0.25">
      <c r="A39" s="33" t="s">
        <v>15</v>
      </c>
      <c r="B39" s="29" t="s">
        <v>72</v>
      </c>
      <c r="C39" s="29" t="s">
        <v>72</v>
      </c>
      <c r="D39" s="13">
        <v>9704</v>
      </c>
      <c r="E39" s="17">
        <v>8.3099999999999993E-2</v>
      </c>
      <c r="F39" s="13">
        <v>7090</v>
      </c>
      <c r="G39" s="17">
        <v>6.8599999999999994E-2</v>
      </c>
      <c r="H39" s="13">
        <v>3136</v>
      </c>
      <c r="I39" s="17">
        <v>3.1399999999999997E-2</v>
      </c>
      <c r="J39" s="29" t="s">
        <v>72</v>
      </c>
      <c r="K39" s="29" t="s">
        <v>72</v>
      </c>
      <c r="L39" s="13">
        <v>178707</v>
      </c>
      <c r="M39" s="17">
        <v>3.3700000000000001E-2</v>
      </c>
    </row>
    <row r="40" spans="1:36" x14ac:dyDescent="0.25">
      <c r="A40" s="34" t="s">
        <v>157</v>
      </c>
      <c r="B40" s="29" t="s">
        <v>72</v>
      </c>
      <c r="C40" s="29" t="s">
        <v>72</v>
      </c>
      <c r="D40" s="13">
        <v>10264</v>
      </c>
      <c r="E40" s="17">
        <v>8.7900000000000006E-2</v>
      </c>
      <c r="F40" s="13">
        <v>8610</v>
      </c>
      <c r="G40" s="17">
        <v>8.3299999999999999E-2</v>
      </c>
      <c r="H40" s="13">
        <v>11562</v>
      </c>
      <c r="I40" s="17">
        <v>0.1158</v>
      </c>
      <c r="J40" s="29" t="s">
        <v>72</v>
      </c>
      <c r="K40" s="29" t="s">
        <v>72</v>
      </c>
      <c r="L40" s="13">
        <v>781370</v>
      </c>
      <c r="M40" s="17">
        <v>0.14729999999999999</v>
      </c>
    </row>
    <row r="41" spans="1:36" x14ac:dyDescent="0.25">
      <c r="A41" s="94" t="s">
        <v>26</v>
      </c>
      <c r="B41" s="95"/>
      <c r="C41" s="95"/>
      <c r="D41" s="95"/>
      <c r="E41" s="95"/>
      <c r="F41" s="95"/>
      <c r="G41" s="95"/>
      <c r="H41" s="95"/>
      <c r="I41" s="95"/>
      <c r="J41" s="95"/>
      <c r="K41" s="96"/>
      <c r="L41" s="97"/>
      <c r="M41" s="97"/>
    </row>
    <row r="42" spans="1:36" x14ac:dyDescent="0.25">
      <c r="A42" s="33" t="s">
        <v>19</v>
      </c>
      <c r="B42" s="13">
        <v>78011</v>
      </c>
      <c r="C42" s="17">
        <v>0.77749999999999997</v>
      </c>
      <c r="D42" s="13">
        <v>90998</v>
      </c>
      <c r="E42" s="17">
        <v>0.77929999999999999</v>
      </c>
      <c r="F42" s="13">
        <v>92735</v>
      </c>
      <c r="G42" s="17">
        <v>0.89290000000000003</v>
      </c>
      <c r="H42" s="13">
        <v>78845</v>
      </c>
      <c r="I42" s="17">
        <v>0.79410000000000003</v>
      </c>
      <c r="J42" s="13">
        <v>79439</v>
      </c>
      <c r="K42" s="17">
        <v>0.81299999999999994</v>
      </c>
      <c r="L42" s="13">
        <v>4171963</v>
      </c>
      <c r="M42" s="17">
        <v>0.78169999999999995</v>
      </c>
    </row>
    <row r="43" spans="1:36" x14ac:dyDescent="0.25">
      <c r="A43" s="33" t="s">
        <v>17</v>
      </c>
      <c r="B43" s="13">
        <v>14438</v>
      </c>
      <c r="C43" s="17">
        <v>0.1439</v>
      </c>
      <c r="D43" s="13">
        <v>16379</v>
      </c>
      <c r="E43" s="17">
        <v>0.14030000000000001</v>
      </c>
      <c r="F43" s="13">
        <v>5379</v>
      </c>
      <c r="G43" s="17">
        <v>5.1799999999999999E-2</v>
      </c>
      <c r="H43" s="13">
        <v>12923</v>
      </c>
      <c r="I43" s="17">
        <v>0.13020000000000001</v>
      </c>
      <c r="J43" s="13">
        <v>8249</v>
      </c>
      <c r="K43" s="17">
        <v>8.4400000000000003E-2</v>
      </c>
      <c r="L43" s="13">
        <v>707190</v>
      </c>
      <c r="M43" s="17">
        <v>0.13250000000000001</v>
      </c>
    </row>
    <row r="44" spans="1:36" x14ac:dyDescent="0.25">
      <c r="A44" s="33" t="s">
        <v>18</v>
      </c>
      <c r="B44" s="13">
        <v>7890</v>
      </c>
      <c r="C44" s="17">
        <v>7.8600000000000003E-2</v>
      </c>
      <c r="D44" s="13">
        <v>9385</v>
      </c>
      <c r="E44" s="17">
        <v>8.0399999999999999E-2</v>
      </c>
      <c r="F44" s="13">
        <v>5743</v>
      </c>
      <c r="G44" s="17">
        <v>5.5300000000000002E-2</v>
      </c>
      <c r="H44" s="13">
        <v>7515</v>
      </c>
      <c r="I44" s="17">
        <v>7.5700000000000003E-2</v>
      </c>
      <c r="J44" s="13">
        <v>10025</v>
      </c>
      <c r="K44" s="17">
        <v>0.1026</v>
      </c>
      <c r="L44" s="13">
        <v>457771</v>
      </c>
      <c r="M44" s="17">
        <v>8.5800000000000001E-2</v>
      </c>
    </row>
    <row r="45" spans="1:36" x14ac:dyDescent="0.25">
      <c r="A45" s="3" t="s">
        <v>24</v>
      </c>
      <c r="B45" s="13">
        <v>12903</v>
      </c>
      <c r="C45" s="17">
        <v>0.59009999999999996</v>
      </c>
      <c r="D45" s="13">
        <v>11075</v>
      </c>
      <c r="E45" s="17">
        <v>0.45950000000000002</v>
      </c>
      <c r="F45" s="13">
        <v>6931</v>
      </c>
      <c r="G45" s="17">
        <v>0.65590000000000004</v>
      </c>
      <c r="H45" s="13">
        <v>11192</v>
      </c>
      <c r="I45" s="17">
        <v>0.56230000000000002</v>
      </c>
      <c r="J45" s="13">
        <v>12636</v>
      </c>
      <c r="K45" s="17">
        <v>0.69979999999999998</v>
      </c>
      <c r="L45" s="13">
        <v>723516</v>
      </c>
      <c r="M45" s="17">
        <v>0.63649999999999995</v>
      </c>
    </row>
    <row r="46" spans="1:36" x14ac:dyDescent="0.25">
      <c r="A46" s="3" t="s">
        <v>20</v>
      </c>
      <c r="B46" s="13">
        <v>8965</v>
      </c>
      <c r="C46" s="17">
        <v>0.40989999999999999</v>
      </c>
      <c r="D46" s="13">
        <v>13029</v>
      </c>
      <c r="E46" s="17">
        <v>0.54049999999999998</v>
      </c>
      <c r="F46" s="13">
        <v>3636</v>
      </c>
      <c r="G46" s="17">
        <v>0.34410000000000002</v>
      </c>
      <c r="H46" s="13">
        <v>8710</v>
      </c>
      <c r="I46" s="17">
        <v>0.43769999999999998</v>
      </c>
      <c r="J46" s="13">
        <v>5422</v>
      </c>
      <c r="K46" s="17">
        <v>0.30020000000000002</v>
      </c>
      <c r="L46" s="13">
        <v>413127</v>
      </c>
      <c r="M46" s="17">
        <v>0.36349999999999999</v>
      </c>
    </row>
    <row r="47" spans="1:36" x14ac:dyDescent="0.25">
      <c r="A47" s="92" t="s">
        <v>60</v>
      </c>
      <c r="B47" s="93"/>
      <c r="C47" s="93"/>
      <c r="D47" s="93"/>
      <c r="E47" s="93"/>
      <c r="F47" s="93"/>
      <c r="G47" s="93"/>
      <c r="H47" s="93"/>
      <c r="I47" s="93"/>
      <c r="J47" s="93"/>
      <c r="K47" s="93"/>
      <c r="L47" s="76"/>
      <c r="M47" s="76"/>
    </row>
    <row r="48" spans="1:36" x14ac:dyDescent="0.25">
      <c r="A48" s="94" t="s">
        <v>34</v>
      </c>
      <c r="B48" s="95"/>
      <c r="C48" s="95"/>
      <c r="D48" s="95"/>
      <c r="E48" s="95"/>
      <c r="F48" s="95"/>
      <c r="G48" s="95"/>
      <c r="H48" s="95"/>
      <c r="I48" s="95"/>
      <c r="J48" s="95"/>
      <c r="K48" s="96"/>
      <c r="L48" s="97"/>
      <c r="M48" s="97"/>
    </row>
    <row r="49" spans="1:36" x14ac:dyDescent="0.25">
      <c r="A49" s="33" t="s">
        <v>67</v>
      </c>
      <c r="B49" s="13">
        <v>12857</v>
      </c>
      <c r="C49" s="17">
        <v>0.1268</v>
      </c>
      <c r="D49" s="13">
        <v>20349</v>
      </c>
      <c r="E49" s="17">
        <v>0.1744</v>
      </c>
      <c r="F49" s="13">
        <v>16175</v>
      </c>
      <c r="G49" s="17">
        <v>0.15479999999999999</v>
      </c>
      <c r="H49" s="13">
        <v>19838</v>
      </c>
      <c r="I49" s="17">
        <v>0.19789999999999999</v>
      </c>
      <c r="J49" s="13">
        <v>19103</v>
      </c>
      <c r="K49" s="17">
        <v>0.19139999999999999</v>
      </c>
      <c r="L49" s="13">
        <v>837470</v>
      </c>
      <c r="M49" s="17">
        <v>0.15679999999999999</v>
      </c>
    </row>
    <row r="50" spans="1:36" x14ac:dyDescent="0.25">
      <c r="A50" s="27" t="s">
        <v>158</v>
      </c>
      <c r="B50" s="29" t="s">
        <v>72</v>
      </c>
      <c r="C50" s="29" t="s">
        <v>72</v>
      </c>
      <c r="D50" s="29" t="s">
        <v>72</v>
      </c>
      <c r="E50" s="29" t="s">
        <v>72</v>
      </c>
      <c r="F50" s="29" t="s">
        <v>72</v>
      </c>
      <c r="G50" s="29" t="s">
        <v>72</v>
      </c>
      <c r="H50" s="29" t="s">
        <v>72</v>
      </c>
      <c r="I50" s="29" t="s">
        <v>72</v>
      </c>
      <c r="J50" s="13">
        <v>12639</v>
      </c>
      <c r="K50" s="17">
        <v>0.66569999999999996</v>
      </c>
      <c r="L50" s="13">
        <v>594433</v>
      </c>
      <c r="M50" s="17">
        <v>0.72519999999999996</v>
      </c>
      <c r="N50" s="11"/>
      <c r="O50" s="11"/>
      <c r="P50" s="11"/>
      <c r="Q50" s="11"/>
      <c r="R50" s="11"/>
      <c r="S50" s="11"/>
      <c r="T50" s="11"/>
      <c r="U50" s="11"/>
      <c r="V50" s="11"/>
      <c r="W50" s="11"/>
      <c r="X50" s="11"/>
      <c r="Y50" s="11"/>
      <c r="Z50" s="11"/>
      <c r="AA50" s="11"/>
      <c r="AB50" s="11"/>
      <c r="AC50" s="11"/>
      <c r="AD50" s="11"/>
      <c r="AE50" s="11"/>
      <c r="AF50" s="11"/>
      <c r="AG50" s="11"/>
      <c r="AH50" s="11"/>
      <c r="AI50" s="11"/>
      <c r="AJ50" s="11"/>
    </row>
    <row r="51" spans="1:36" x14ac:dyDescent="0.25">
      <c r="A51" s="27" t="s">
        <v>159</v>
      </c>
      <c r="B51" s="29" t="s">
        <v>72</v>
      </c>
      <c r="C51" s="29" t="s">
        <v>72</v>
      </c>
      <c r="D51" s="29" t="s">
        <v>72</v>
      </c>
      <c r="E51" s="29" t="s">
        <v>72</v>
      </c>
      <c r="F51" s="29" t="s">
        <v>72</v>
      </c>
      <c r="G51" s="29" t="s">
        <v>72</v>
      </c>
      <c r="H51" s="29" t="s">
        <v>72</v>
      </c>
      <c r="I51" s="29" t="s">
        <v>72</v>
      </c>
      <c r="J51" s="13">
        <v>7650</v>
      </c>
      <c r="K51" s="17">
        <v>0.40289999999999998</v>
      </c>
      <c r="L51" s="13">
        <v>354986</v>
      </c>
      <c r="M51" s="17">
        <v>0.43309999999999998</v>
      </c>
      <c r="N51" s="11"/>
      <c r="O51" s="11"/>
      <c r="P51" s="11"/>
      <c r="Q51" s="11"/>
      <c r="R51" s="11"/>
      <c r="S51" s="11"/>
      <c r="T51" s="11"/>
      <c r="U51" s="11"/>
      <c r="V51" s="11"/>
      <c r="W51" s="11"/>
      <c r="X51" s="11"/>
      <c r="Y51" s="11"/>
      <c r="Z51" s="11"/>
      <c r="AA51" s="11"/>
      <c r="AB51" s="11"/>
      <c r="AC51" s="11"/>
      <c r="AD51" s="11"/>
      <c r="AE51" s="11"/>
      <c r="AF51" s="11"/>
      <c r="AG51" s="11"/>
      <c r="AH51" s="11"/>
      <c r="AI51" s="11"/>
      <c r="AJ51" s="11"/>
    </row>
    <row r="52" spans="1:36" x14ac:dyDescent="0.25">
      <c r="A52" s="33" t="s">
        <v>36</v>
      </c>
      <c r="B52" s="13">
        <v>6162</v>
      </c>
      <c r="C52" s="17">
        <v>7.51E-2</v>
      </c>
      <c r="D52" s="13">
        <v>9953</v>
      </c>
      <c r="E52" s="17">
        <v>0.11219999999999999</v>
      </c>
      <c r="F52" s="13">
        <v>5730</v>
      </c>
      <c r="G52" s="17">
        <v>7.0999999999999994E-2</v>
      </c>
      <c r="H52" s="13">
        <v>14266</v>
      </c>
      <c r="I52" s="17">
        <v>0.15260000000000001</v>
      </c>
      <c r="J52" s="13">
        <v>16416</v>
      </c>
      <c r="K52" s="17">
        <v>0.17879999999999999</v>
      </c>
      <c r="L52" s="13">
        <v>570212</v>
      </c>
      <c r="M52" s="17">
        <v>0.1138</v>
      </c>
    </row>
    <row r="53" spans="1:36" x14ac:dyDescent="0.25">
      <c r="A53" s="27" t="s">
        <v>158</v>
      </c>
      <c r="B53" s="29" t="s">
        <v>72</v>
      </c>
      <c r="C53" s="29" t="s">
        <v>72</v>
      </c>
      <c r="D53" s="29" t="s">
        <v>72</v>
      </c>
      <c r="E53" s="29" t="s">
        <v>72</v>
      </c>
      <c r="F53" s="29" t="s">
        <v>72</v>
      </c>
      <c r="G53" s="29" t="s">
        <v>72</v>
      </c>
      <c r="H53" s="29" t="s">
        <v>72</v>
      </c>
      <c r="I53" s="29" t="s">
        <v>72</v>
      </c>
      <c r="J53" s="13">
        <v>8721</v>
      </c>
      <c r="K53" s="17">
        <v>0.53120000000000001</v>
      </c>
      <c r="L53" s="13">
        <v>358711</v>
      </c>
      <c r="M53" s="17">
        <v>0.64500000000000002</v>
      </c>
    </row>
    <row r="54" spans="1:36" x14ac:dyDescent="0.25">
      <c r="A54" s="27" t="s">
        <v>159</v>
      </c>
      <c r="B54" s="29" t="s">
        <v>72</v>
      </c>
      <c r="C54" s="29" t="s">
        <v>72</v>
      </c>
      <c r="D54" s="29" t="s">
        <v>72</v>
      </c>
      <c r="E54" s="29" t="s">
        <v>72</v>
      </c>
      <c r="F54" s="29" t="s">
        <v>72</v>
      </c>
      <c r="G54" s="29" t="s">
        <v>72</v>
      </c>
      <c r="H54" s="29" t="s">
        <v>72</v>
      </c>
      <c r="I54" s="29" t="s">
        <v>72</v>
      </c>
      <c r="J54" s="29">
        <v>8204</v>
      </c>
      <c r="K54" s="17">
        <v>0.49969999999999998</v>
      </c>
      <c r="L54" s="13">
        <v>276368</v>
      </c>
      <c r="M54" s="17">
        <v>0.49690000000000001</v>
      </c>
    </row>
    <row r="55" spans="1:36" x14ac:dyDescent="0.25">
      <c r="A55" s="33" t="s">
        <v>35</v>
      </c>
      <c r="B55" s="13">
        <v>8434</v>
      </c>
      <c r="C55" s="17">
        <v>8.3199999999999996E-2</v>
      </c>
      <c r="D55" s="13">
        <v>12290</v>
      </c>
      <c r="E55" s="17">
        <v>0.10580000000000001</v>
      </c>
      <c r="F55" s="13">
        <v>8525</v>
      </c>
      <c r="G55" s="17">
        <v>8.1900000000000001E-2</v>
      </c>
      <c r="H55" s="13">
        <v>15042</v>
      </c>
      <c r="I55" s="17">
        <v>0.15140000000000001</v>
      </c>
      <c r="J55" s="13">
        <v>15668</v>
      </c>
      <c r="K55" s="17">
        <v>0.1575</v>
      </c>
      <c r="L55" s="13">
        <v>605943</v>
      </c>
      <c r="M55" s="17">
        <v>0.1134</v>
      </c>
    </row>
    <row r="56" spans="1:36" x14ac:dyDescent="0.25">
      <c r="A56" s="27" t="s">
        <v>158</v>
      </c>
      <c r="B56" s="29" t="s">
        <v>72</v>
      </c>
      <c r="C56" s="29" t="s">
        <v>72</v>
      </c>
      <c r="D56" s="29" t="s">
        <v>72</v>
      </c>
      <c r="E56" s="29" t="s">
        <v>72</v>
      </c>
      <c r="F56" s="29" t="s">
        <v>72</v>
      </c>
      <c r="G56" s="29" t="s">
        <v>72</v>
      </c>
      <c r="H56" s="29" t="s">
        <v>72</v>
      </c>
      <c r="I56" s="29" t="s">
        <v>72</v>
      </c>
      <c r="J56" s="29" t="s">
        <v>72</v>
      </c>
      <c r="K56" s="29" t="s">
        <v>72</v>
      </c>
      <c r="L56" s="13">
        <v>459217</v>
      </c>
      <c r="M56" s="17">
        <v>0.76729999999999998</v>
      </c>
    </row>
    <row r="57" spans="1:36" x14ac:dyDescent="0.25">
      <c r="A57" s="27" t="s">
        <v>159</v>
      </c>
      <c r="B57" s="29" t="s">
        <v>72</v>
      </c>
      <c r="C57" s="29" t="s">
        <v>72</v>
      </c>
      <c r="D57" s="29" t="s">
        <v>72</v>
      </c>
      <c r="E57" s="29" t="s">
        <v>72</v>
      </c>
      <c r="F57" s="29" t="s">
        <v>72</v>
      </c>
      <c r="G57" s="29" t="s">
        <v>72</v>
      </c>
      <c r="H57" s="29" t="s">
        <v>72</v>
      </c>
      <c r="I57" s="29" t="s">
        <v>72</v>
      </c>
      <c r="J57" s="29">
        <v>7044</v>
      </c>
      <c r="K57" s="17">
        <v>0.4496</v>
      </c>
      <c r="L57" s="13">
        <v>223579</v>
      </c>
      <c r="M57" s="17">
        <v>0.37359999999999999</v>
      </c>
    </row>
    <row r="58" spans="1:36" x14ac:dyDescent="0.25">
      <c r="A58" s="33" t="s">
        <v>62</v>
      </c>
      <c r="B58" s="13" t="s">
        <v>72</v>
      </c>
      <c r="C58" s="13" t="s">
        <v>72</v>
      </c>
      <c r="D58" s="13" t="s">
        <v>72</v>
      </c>
      <c r="E58" s="13" t="s">
        <v>72</v>
      </c>
      <c r="F58" s="13">
        <v>5368</v>
      </c>
      <c r="G58" s="17">
        <v>5.1499999999999997E-2</v>
      </c>
      <c r="H58" s="13">
        <v>6548</v>
      </c>
      <c r="I58" s="17">
        <v>6.5799999999999997E-2</v>
      </c>
      <c r="J58" s="13">
        <v>7965</v>
      </c>
      <c r="K58" s="17">
        <v>7.9699999999999993E-2</v>
      </c>
      <c r="L58" s="13">
        <v>296844</v>
      </c>
      <c r="M58" s="17">
        <v>5.5199999999999999E-2</v>
      </c>
    </row>
    <row r="59" spans="1:36" x14ac:dyDescent="0.25">
      <c r="A59" s="27" t="s">
        <v>158</v>
      </c>
      <c r="B59" s="29" t="s">
        <v>72</v>
      </c>
      <c r="C59" s="29" t="s">
        <v>72</v>
      </c>
      <c r="D59" s="29" t="s">
        <v>72</v>
      </c>
      <c r="E59" s="29" t="s">
        <v>72</v>
      </c>
      <c r="F59" s="29" t="s">
        <v>72</v>
      </c>
      <c r="G59" s="29" t="s">
        <v>72</v>
      </c>
      <c r="H59" s="29" t="s">
        <v>72</v>
      </c>
      <c r="I59" s="29" t="s">
        <v>72</v>
      </c>
      <c r="J59" s="29">
        <v>3247</v>
      </c>
      <c r="K59" s="41">
        <v>0.40770000000000001</v>
      </c>
      <c r="L59" s="13">
        <v>185591</v>
      </c>
      <c r="M59" s="17">
        <v>0.64159999999999995</v>
      </c>
      <c r="N59" s="11"/>
      <c r="O59" s="11"/>
      <c r="P59" s="11"/>
      <c r="Q59" s="11"/>
      <c r="R59" s="11"/>
      <c r="S59" s="11"/>
      <c r="T59" s="11"/>
      <c r="U59" s="11"/>
      <c r="V59" s="11"/>
      <c r="W59" s="11"/>
      <c r="X59" s="11"/>
      <c r="Y59" s="11"/>
      <c r="Z59" s="11"/>
      <c r="AA59" s="11"/>
      <c r="AB59" s="11"/>
      <c r="AC59" s="11"/>
      <c r="AD59" s="11"/>
      <c r="AE59" s="11"/>
      <c r="AF59" s="11"/>
      <c r="AG59" s="11"/>
      <c r="AH59" s="11"/>
      <c r="AI59" s="11"/>
      <c r="AJ59" s="11"/>
    </row>
    <row r="60" spans="1:36" x14ac:dyDescent="0.25">
      <c r="A60" s="27" t="s">
        <v>159</v>
      </c>
      <c r="B60" s="29" t="s">
        <v>72</v>
      </c>
      <c r="C60" s="29" t="s">
        <v>72</v>
      </c>
      <c r="D60" s="29" t="s">
        <v>72</v>
      </c>
      <c r="E60" s="29" t="s">
        <v>72</v>
      </c>
      <c r="F60" s="29" t="s">
        <v>72</v>
      </c>
      <c r="G60" s="29" t="s">
        <v>72</v>
      </c>
      <c r="H60" s="29" t="s">
        <v>72</v>
      </c>
      <c r="I60" s="29" t="s">
        <v>72</v>
      </c>
      <c r="J60" s="13">
        <v>5863</v>
      </c>
      <c r="K60" s="17">
        <v>0.73619999999999997</v>
      </c>
      <c r="L60" s="13">
        <v>168922</v>
      </c>
      <c r="M60" s="17">
        <v>0.58399999999999996</v>
      </c>
      <c r="N60" s="11"/>
      <c r="O60" s="11"/>
      <c r="P60" s="11"/>
      <c r="Q60" s="11"/>
      <c r="R60" s="11"/>
      <c r="S60" s="11"/>
      <c r="T60" s="11"/>
      <c r="U60" s="11"/>
      <c r="V60" s="11"/>
      <c r="W60" s="11"/>
      <c r="X60" s="11"/>
      <c r="Y60" s="11"/>
      <c r="Z60" s="11"/>
      <c r="AA60" s="11"/>
      <c r="AB60" s="11"/>
      <c r="AC60" s="11"/>
      <c r="AD60" s="11"/>
      <c r="AE60" s="11"/>
      <c r="AF60" s="11"/>
      <c r="AG60" s="11"/>
      <c r="AH60" s="11"/>
      <c r="AI60" s="11"/>
      <c r="AJ60" s="11"/>
    </row>
    <row r="61" spans="1:36" x14ac:dyDescent="0.25">
      <c r="A61" s="63" t="s">
        <v>173</v>
      </c>
      <c r="B61" s="13" t="s">
        <v>72</v>
      </c>
      <c r="C61" s="13" t="s">
        <v>72</v>
      </c>
      <c r="D61" s="13" t="s">
        <v>72</v>
      </c>
      <c r="E61" s="13" t="s">
        <v>72</v>
      </c>
      <c r="F61" s="13">
        <v>3818</v>
      </c>
      <c r="G61" s="17">
        <v>7.6999999999999999E-2</v>
      </c>
      <c r="H61" s="13">
        <v>5569</v>
      </c>
      <c r="I61" s="17">
        <v>0.1522</v>
      </c>
      <c r="J61" s="13">
        <v>6219</v>
      </c>
      <c r="K61" s="17">
        <v>0.15310000000000001</v>
      </c>
      <c r="L61" s="13">
        <v>345778</v>
      </c>
      <c r="M61" s="17">
        <v>0.1328</v>
      </c>
    </row>
    <row r="62" spans="1:36" x14ac:dyDescent="0.25">
      <c r="A62" s="28" t="s">
        <v>104</v>
      </c>
      <c r="B62" s="29" t="s">
        <v>72</v>
      </c>
      <c r="C62" s="29" t="s">
        <v>72</v>
      </c>
      <c r="D62" s="29" t="s">
        <v>72</v>
      </c>
      <c r="E62" s="29" t="s">
        <v>72</v>
      </c>
      <c r="F62" s="29" t="s">
        <v>72</v>
      </c>
      <c r="G62" s="29" t="s">
        <v>72</v>
      </c>
      <c r="H62" s="29" t="s">
        <v>72</v>
      </c>
      <c r="I62" s="29" t="s">
        <v>72</v>
      </c>
      <c r="J62" s="13">
        <v>3238</v>
      </c>
      <c r="K62" s="17">
        <v>3.2399999999999998E-2</v>
      </c>
      <c r="L62" s="13">
        <v>291358</v>
      </c>
      <c r="M62" s="17">
        <v>5.4300000000000001E-2</v>
      </c>
      <c r="N62" s="11"/>
      <c r="O62" s="11"/>
      <c r="P62" s="11"/>
      <c r="Q62" s="11"/>
      <c r="R62" s="11"/>
      <c r="S62" s="11"/>
      <c r="T62" s="11"/>
      <c r="U62" s="11"/>
      <c r="V62" s="11"/>
      <c r="W62" s="11"/>
      <c r="X62" s="11"/>
      <c r="Y62" s="11"/>
      <c r="Z62" s="11"/>
      <c r="AA62" s="11"/>
      <c r="AB62" s="11"/>
      <c r="AC62" s="11"/>
      <c r="AD62" s="11"/>
      <c r="AE62" s="11"/>
      <c r="AF62" s="11"/>
      <c r="AG62" s="11"/>
      <c r="AH62" s="11"/>
      <c r="AI62" s="11"/>
      <c r="AJ62" s="11"/>
    </row>
    <row r="63" spans="1:36" x14ac:dyDescent="0.25">
      <c r="A63" s="28" t="s">
        <v>105</v>
      </c>
      <c r="B63" s="29" t="s">
        <v>72</v>
      </c>
      <c r="C63" s="29" t="s">
        <v>72</v>
      </c>
      <c r="D63" s="29" t="s">
        <v>72</v>
      </c>
      <c r="E63" s="29" t="s">
        <v>72</v>
      </c>
      <c r="F63" s="29" t="s">
        <v>72</v>
      </c>
      <c r="G63" s="29" t="s">
        <v>72</v>
      </c>
      <c r="H63" s="29" t="s">
        <v>72</v>
      </c>
      <c r="I63" s="29" t="s">
        <v>72</v>
      </c>
      <c r="J63" s="13">
        <v>10918</v>
      </c>
      <c r="K63" s="17">
        <v>0.1091</v>
      </c>
      <c r="L63" s="13">
        <v>295586</v>
      </c>
      <c r="M63" s="17">
        <v>5.5199999999999999E-2</v>
      </c>
      <c r="N63" s="11"/>
      <c r="O63" s="11"/>
      <c r="P63" s="11"/>
      <c r="Q63" s="11"/>
      <c r="R63" s="11"/>
      <c r="S63" s="11"/>
      <c r="T63" s="11"/>
      <c r="U63" s="11"/>
      <c r="V63" s="11"/>
      <c r="W63" s="11"/>
      <c r="X63" s="11"/>
      <c r="Y63" s="11"/>
      <c r="Z63" s="11"/>
      <c r="AA63" s="11"/>
      <c r="AB63" s="11"/>
      <c r="AC63" s="11"/>
      <c r="AD63" s="11"/>
      <c r="AE63" s="11"/>
      <c r="AF63" s="11"/>
      <c r="AG63" s="11"/>
      <c r="AH63" s="11"/>
      <c r="AI63" s="11"/>
      <c r="AJ63" s="11"/>
    </row>
    <row r="64" spans="1:36" x14ac:dyDescent="0.25">
      <c r="A64" s="28" t="s">
        <v>106</v>
      </c>
      <c r="B64" s="29" t="s">
        <v>72</v>
      </c>
      <c r="C64" s="29" t="s">
        <v>72</v>
      </c>
      <c r="D64" s="29" t="s">
        <v>72</v>
      </c>
      <c r="E64" s="29" t="s">
        <v>72</v>
      </c>
      <c r="F64" s="29" t="s">
        <v>72</v>
      </c>
      <c r="G64" s="29" t="s">
        <v>72</v>
      </c>
      <c r="H64" s="29" t="s">
        <v>72</v>
      </c>
      <c r="I64" s="29" t="s">
        <v>72</v>
      </c>
      <c r="J64" s="13">
        <v>5571</v>
      </c>
      <c r="K64" s="17">
        <v>5.6500000000000002E-2</v>
      </c>
      <c r="L64" s="13">
        <v>297652</v>
      </c>
      <c r="M64" s="17">
        <v>5.5500000000000001E-2</v>
      </c>
      <c r="N64" s="11"/>
      <c r="O64" s="11"/>
      <c r="P64" s="11"/>
      <c r="Q64" s="11"/>
      <c r="R64" s="11"/>
      <c r="S64" s="11"/>
      <c r="T64" s="11"/>
      <c r="U64" s="11"/>
      <c r="V64" s="11"/>
      <c r="W64" s="11"/>
      <c r="X64" s="11"/>
      <c r="Y64" s="11"/>
      <c r="Z64" s="11"/>
      <c r="AA64" s="11"/>
      <c r="AB64" s="11"/>
      <c r="AC64" s="11"/>
      <c r="AD64" s="11"/>
      <c r="AE64" s="11"/>
      <c r="AF64" s="11"/>
      <c r="AG64" s="11"/>
      <c r="AH64" s="11"/>
      <c r="AI64" s="11"/>
      <c r="AJ64" s="11"/>
    </row>
    <row r="65" spans="1:36" x14ac:dyDescent="0.25">
      <c r="A65" s="28" t="s">
        <v>107</v>
      </c>
      <c r="B65" s="29" t="s">
        <v>72</v>
      </c>
      <c r="C65" s="29" t="s">
        <v>72</v>
      </c>
      <c r="D65" s="29" t="s">
        <v>72</v>
      </c>
      <c r="E65" s="29" t="s">
        <v>72</v>
      </c>
      <c r="F65" s="29" t="s">
        <v>72</v>
      </c>
      <c r="G65" s="29" t="s">
        <v>72</v>
      </c>
      <c r="H65" s="29" t="s">
        <v>72</v>
      </c>
      <c r="I65" s="29" t="s">
        <v>72</v>
      </c>
      <c r="J65" s="13">
        <v>5857</v>
      </c>
      <c r="K65" s="17">
        <v>5.8599999999999999E-2</v>
      </c>
      <c r="L65" s="13">
        <v>386408</v>
      </c>
      <c r="M65" s="17">
        <v>7.2099999999999997E-2</v>
      </c>
      <c r="N65" s="11"/>
      <c r="O65" s="11"/>
      <c r="P65" s="11"/>
      <c r="Q65" s="11"/>
      <c r="R65" s="11"/>
      <c r="S65" s="11"/>
      <c r="T65" s="11"/>
      <c r="U65" s="11"/>
      <c r="V65" s="11"/>
      <c r="W65" s="11"/>
      <c r="X65" s="11"/>
      <c r="Y65" s="11"/>
      <c r="Z65" s="11"/>
      <c r="AA65" s="11"/>
      <c r="AB65" s="11"/>
      <c r="AC65" s="11"/>
      <c r="AD65" s="11"/>
      <c r="AE65" s="11"/>
      <c r="AF65" s="11"/>
      <c r="AG65" s="11"/>
      <c r="AH65" s="11"/>
      <c r="AI65" s="11"/>
      <c r="AJ65" s="11"/>
    </row>
    <row r="66" spans="1:36" x14ac:dyDescent="0.25">
      <c r="A66" s="92" t="s">
        <v>59</v>
      </c>
      <c r="B66" s="93"/>
      <c r="C66" s="93"/>
      <c r="D66" s="93"/>
      <c r="E66" s="93"/>
      <c r="F66" s="93"/>
      <c r="G66" s="93"/>
      <c r="H66" s="93"/>
      <c r="I66" s="93"/>
      <c r="J66" s="93"/>
      <c r="K66" s="93"/>
      <c r="L66" s="76"/>
      <c r="M66" s="76"/>
    </row>
    <row r="67" spans="1:36" x14ac:dyDescent="0.25">
      <c r="A67" s="33" t="s">
        <v>30</v>
      </c>
      <c r="B67" s="13">
        <v>59405</v>
      </c>
      <c r="C67" s="17">
        <v>0.58589999999999998</v>
      </c>
      <c r="D67" s="13">
        <v>66696</v>
      </c>
      <c r="E67" s="17">
        <v>0.57120000000000004</v>
      </c>
      <c r="F67" s="13">
        <v>64731</v>
      </c>
      <c r="G67" s="17">
        <v>0.623</v>
      </c>
      <c r="H67" s="13">
        <v>60491</v>
      </c>
      <c r="I67" s="17">
        <v>0.60699999999999998</v>
      </c>
      <c r="J67" s="13">
        <v>61611</v>
      </c>
      <c r="K67" s="17">
        <v>0.61739999999999995</v>
      </c>
      <c r="L67" s="13">
        <v>3549819</v>
      </c>
      <c r="M67" s="17">
        <v>0.66400000000000003</v>
      </c>
    </row>
    <row r="68" spans="1:36" x14ac:dyDescent="0.25">
      <c r="A68" s="33" t="s">
        <v>31</v>
      </c>
      <c r="B68" s="13">
        <v>51067</v>
      </c>
      <c r="C68" s="17">
        <v>0.50639999999999996</v>
      </c>
      <c r="D68" s="13">
        <v>45922</v>
      </c>
      <c r="E68" s="17">
        <v>0.39379999999999998</v>
      </c>
      <c r="F68" s="13">
        <v>41767</v>
      </c>
      <c r="G68" s="17">
        <v>0.40589999999999998</v>
      </c>
      <c r="H68" s="13">
        <v>53006</v>
      </c>
      <c r="I68" s="17">
        <v>0.54930000000000001</v>
      </c>
      <c r="J68" s="13">
        <v>55738</v>
      </c>
      <c r="K68" s="17">
        <v>0.56720000000000004</v>
      </c>
      <c r="L68" s="13">
        <v>3726709</v>
      </c>
      <c r="M68" s="17">
        <v>0.7026</v>
      </c>
    </row>
    <row r="69" spans="1:36" x14ac:dyDescent="0.25">
      <c r="A69" s="33" t="s">
        <v>32</v>
      </c>
      <c r="B69" s="13" t="s">
        <v>72</v>
      </c>
      <c r="C69" s="17" t="s">
        <v>72</v>
      </c>
      <c r="D69" s="13" t="s">
        <v>72</v>
      </c>
      <c r="E69" s="17" t="s">
        <v>72</v>
      </c>
      <c r="F69" s="13">
        <v>87636</v>
      </c>
      <c r="G69" s="17">
        <v>0.84370000000000001</v>
      </c>
      <c r="H69" s="13">
        <v>74616</v>
      </c>
      <c r="I69" s="17">
        <v>0.76390000000000002</v>
      </c>
      <c r="J69" s="13">
        <v>73312</v>
      </c>
      <c r="K69" s="17">
        <v>0.74229999999999996</v>
      </c>
      <c r="L69" s="13">
        <v>4484274</v>
      </c>
      <c r="M69" s="17">
        <v>0.83830000000000005</v>
      </c>
    </row>
    <row r="70" spans="1:36" x14ac:dyDescent="0.25">
      <c r="A70" s="33" t="s">
        <v>33</v>
      </c>
      <c r="B70" s="13" t="s">
        <v>72</v>
      </c>
      <c r="C70" s="17" t="s">
        <v>72</v>
      </c>
      <c r="D70" s="13" t="s">
        <v>72</v>
      </c>
      <c r="E70" s="17" t="s">
        <v>72</v>
      </c>
      <c r="F70" s="13">
        <v>16232</v>
      </c>
      <c r="G70" s="17">
        <v>0.15629999999999999</v>
      </c>
      <c r="H70" s="13">
        <v>23067</v>
      </c>
      <c r="I70" s="17">
        <v>0.2361</v>
      </c>
      <c r="J70" s="13">
        <v>25457</v>
      </c>
      <c r="K70" s="17">
        <v>0.25769999999999998</v>
      </c>
      <c r="L70" s="13">
        <v>864655</v>
      </c>
      <c r="M70" s="17">
        <v>0.16170000000000001</v>
      </c>
    </row>
    <row r="71" spans="1:36" x14ac:dyDescent="0.25">
      <c r="A71" s="92" t="s">
        <v>78</v>
      </c>
      <c r="B71" s="93"/>
      <c r="C71" s="93"/>
      <c r="D71" s="93"/>
      <c r="E71" s="93"/>
      <c r="F71" s="93"/>
      <c r="G71" s="93"/>
      <c r="H71" s="93"/>
      <c r="I71" s="93"/>
      <c r="J71" s="93"/>
      <c r="K71" s="93"/>
      <c r="L71" s="76"/>
      <c r="M71" s="76"/>
    </row>
    <row r="72" spans="1:36" x14ac:dyDescent="0.25">
      <c r="A72" s="30" t="s">
        <v>161</v>
      </c>
      <c r="B72" s="13" t="s">
        <v>72</v>
      </c>
      <c r="C72" s="13" t="str">
        <f>Colorado!$C$85</f>
        <v>NA</v>
      </c>
      <c r="D72" s="13" t="str">
        <f>Colorado!$D$85</f>
        <v>NA</v>
      </c>
      <c r="E72" s="13" t="str">
        <f>Colorado!$E$85</f>
        <v>NA</v>
      </c>
      <c r="F72" s="13">
        <v>83798</v>
      </c>
      <c r="G72" s="17">
        <v>0.88249999999999995</v>
      </c>
      <c r="H72" s="13">
        <v>84581</v>
      </c>
      <c r="I72" s="17">
        <v>0.9012</v>
      </c>
      <c r="J72" s="13">
        <v>75713</v>
      </c>
      <c r="K72" s="17">
        <v>0.81920000000000004</v>
      </c>
      <c r="L72" s="13">
        <v>4358606</v>
      </c>
      <c r="M72" s="17">
        <v>0.88219999999999998</v>
      </c>
    </row>
    <row r="73" spans="1:36" x14ac:dyDescent="0.25">
      <c r="A73" s="30" t="s">
        <v>162</v>
      </c>
      <c r="B73" s="13" t="str">
        <f>Colorado!$B$86</f>
        <v>NA</v>
      </c>
      <c r="C73" s="13" t="str">
        <f>Colorado!$C$86</f>
        <v>NA</v>
      </c>
      <c r="D73" s="13" t="str">
        <f>Colorado!$D$86</f>
        <v>NA</v>
      </c>
      <c r="E73" s="13" t="str">
        <f>Colorado!$E$86</f>
        <v>NA</v>
      </c>
      <c r="F73" s="13">
        <v>11153</v>
      </c>
      <c r="G73" s="17">
        <v>0.11749999999999999</v>
      </c>
      <c r="H73" s="13">
        <v>9274</v>
      </c>
      <c r="I73" s="17">
        <v>9.8799999999999999E-2</v>
      </c>
      <c r="J73" s="13">
        <v>16714</v>
      </c>
      <c r="K73" s="17">
        <v>0.18079999999999999</v>
      </c>
      <c r="L73" s="13">
        <v>581751</v>
      </c>
      <c r="M73" s="17">
        <v>0.1178</v>
      </c>
    </row>
    <row r="74" spans="1:36" x14ac:dyDescent="0.25">
      <c r="A74" s="64" t="s">
        <v>163</v>
      </c>
      <c r="B74" s="13" t="str">
        <f>Colorado!$B$87</f>
        <v>NA</v>
      </c>
      <c r="C74" s="13" t="str">
        <f>Colorado!$C$87</f>
        <v>NA</v>
      </c>
      <c r="D74" s="13" t="str">
        <f>Colorado!$D$87</f>
        <v>NA</v>
      </c>
      <c r="E74" s="13" t="str">
        <f>Colorado!$E$87</f>
        <v>NA</v>
      </c>
      <c r="F74" s="13">
        <v>7794</v>
      </c>
      <c r="G74" s="17">
        <v>7.9100000000000004E-2</v>
      </c>
      <c r="H74" s="13">
        <v>5375</v>
      </c>
      <c r="I74" s="17">
        <v>5.5899999999999998E-2</v>
      </c>
      <c r="J74" s="13">
        <v>8356</v>
      </c>
      <c r="K74" s="17">
        <v>8.77E-2</v>
      </c>
      <c r="L74" s="13">
        <v>381689</v>
      </c>
      <c r="M74" s="17">
        <v>7.5999999999999998E-2</v>
      </c>
    </row>
    <row r="75" spans="1:36" x14ac:dyDescent="0.25">
      <c r="A75" s="32" t="s">
        <v>108</v>
      </c>
      <c r="B75" s="13" t="s">
        <v>72</v>
      </c>
      <c r="C75" s="13" t="s">
        <v>72</v>
      </c>
      <c r="D75" s="13" t="s">
        <v>72</v>
      </c>
      <c r="E75" s="13" t="s">
        <v>72</v>
      </c>
      <c r="F75" s="13" t="s">
        <v>72</v>
      </c>
      <c r="G75" s="13" t="s">
        <v>72</v>
      </c>
      <c r="H75" s="13" t="s">
        <v>72</v>
      </c>
      <c r="I75" s="13" t="s">
        <v>72</v>
      </c>
      <c r="J75" s="13">
        <v>20979</v>
      </c>
      <c r="K75" s="17">
        <v>0.22020000000000001</v>
      </c>
      <c r="L75" s="13">
        <v>800880</v>
      </c>
      <c r="M75" s="17">
        <v>0.1603</v>
      </c>
      <c r="N75" s="11"/>
      <c r="O75" s="11"/>
      <c r="P75" s="11"/>
      <c r="Q75" s="11"/>
      <c r="R75" s="11"/>
      <c r="S75" s="11"/>
      <c r="T75" s="11"/>
      <c r="U75" s="11"/>
      <c r="V75" s="11"/>
      <c r="W75" s="11"/>
      <c r="X75" s="11"/>
      <c r="Y75" s="11"/>
      <c r="Z75" s="11"/>
      <c r="AA75" s="11"/>
      <c r="AB75" s="11"/>
      <c r="AC75" s="11"/>
      <c r="AD75" s="11"/>
      <c r="AE75" s="11"/>
      <c r="AF75" s="11"/>
      <c r="AG75" s="11"/>
      <c r="AH75" s="11"/>
      <c r="AI75" s="11"/>
      <c r="AJ75" s="11"/>
    </row>
    <row r="76" spans="1:36" x14ac:dyDescent="0.25">
      <c r="A76" s="32" t="s">
        <v>109</v>
      </c>
      <c r="B76" s="13" t="s">
        <v>72</v>
      </c>
      <c r="C76" s="13" t="s">
        <v>72</v>
      </c>
      <c r="D76" s="13" t="s">
        <v>72</v>
      </c>
      <c r="E76" s="13" t="s">
        <v>72</v>
      </c>
      <c r="F76" s="13" t="s">
        <v>72</v>
      </c>
      <c r="G76" s="13" t="s">
        <v>72</v>
      </c>
      <c r="H76" s="13" t="s">
        <v>72</v>
      </c>
      <c r="I76" s="13" t="s">
        <v>72</v>
      </c>
      <c r="J76" s="13">
        <v>20380</v>
      </c>
      <c r="K76" s="17">
        <v>0.21390000000000001</v>
      </c>
      <c r="L76" s="13">
        <v>734096</v>
      </c>
      <c r="M76" s="17">
        <v>0.1462</v>
      </c>
      <c r="N76" s="11"/>
      <c r="O76" s="11"/>
      <c r="P76" s="11"/>
      <c r="Q76" s="11"/>
      <c r="R76" s="11"/>
      <c r="S76" s="11"/>
      <c r="T76" s="11"/>
      <c r="U76" s="11"/>
      <c r="V76" s="11"/>
      <c r="W76" s="11"/>
      <c r="X76" s="11"/>
      <c r="Y76" s="11"/>
      <c r="Z76" s="11"/>
      <c r="AA76" s="11"/>
      <c r="AB76" s="11"/>
      <c r="AC76" s="11"/>
      <c r="AD76" s="11"/>
      <c r="AE76" s="11"/>
      <c r="AF76" s="11"/>
      <c r="AG76" s="11"/>
      <c r="AH76" s="11"/>
      <c r="AI76" s="11"/>
      <c r="AJ76" s="11"/>
    </row>
    <row r="77" spans="1:36" x14ac:dyDescent="0.25">
      <c r="A77" s="92" t="s">
        <v>57</v>
      </c>
      <c r="B77" s="93"/>
      <c r="C77" s="93"/>
      <c r="D77" s="93"/>
      <c r="E77" s="93"/>
      <c r="F77" s="93"/>
      <c r="G77" s="93"/>
      <c r="H77" s="93"/>
      <c r="I77" s="93"/>
      <c r="J77" s="93"/>
      <c r="K77" s="93"/>
      <c r="L77" s="76"/>
      <c r="M77" s="76"/>
    </row>
    <row r="78" spans="1:36" x14ac:dyDescent="0.25">
      <c r="A78" s="4" t="s">
        <v>52</v>
      </c>
      <c r="B78" s="13">
        <v>92751</v>
      </c>
      <c r="C78" s="17">
        <v>0.92030000000000001</v>
      </c>
      <c r="D78" s="13">
        <v>98016</v>
      </c>
      <c r="E78" s="17">
        <v>0.83899999999999997</v>
      </c>
      <c r="F78" s="13">
        <v>87891</v>
      </c>
      <c r="G78" s="17">
        <v>0.84019999999999995</v>
      </c>
      <c r="H78" s="13">
        <v>82304</v>
      </c>
      <c r="I78" s="17">
        <v>0.82120000000000004</v>
      </c>
      <c r="J78" s="13">
        <v>82488</v>
      </c>
      <c r="K78" s="17">
        <v>0.82830000000000004</v>
      </c>
      <c r="L78" s="13">
        <v>4648603</v>
      </c>
      <c r="M78" s="17">
        <v>0.86619999999999997</v>
      </c>
    </row>
    <row r="79" spans="1:36" x14ac:dyDescent="0.25">
      <c r="A79" s="4" t="s">
        <v>53</v>
      </c>
      <c r="B79" s="13">
        <v>8027</v>
      </c>
      <c r="C79" s="17">
        <v>7.9699999999999993E-2</v>
      </c>
      <c r="D79" s="13">
        <v>18813</v>
      </c>
      <c r="E79" s="17">
        <v>0.161</v>
      </c>
      <c r="F79" s="13">
        <v>16716</v>
      </c>
      <c r="G79" s="17">
        <v>0.1598</v>
      </c>
      <c r="H79" s="13">
        <v>17924</v>
      </c>
      <c r="I79" s="17">
        <v>0.17879999999999999</v>
      </c>
      <c r="J79" s="13">
        <v>17097</v>
      </c>
      <c r="K79" s="17">
        <v>0.17169999999999999</v>
      </c>
      <c r="L79" s="13">
        <v>717838</v>
      </c>
      <c r="M79" s="17">
        <v>0.1338</v>
      </c>
    </row>
    <row r="80" spans="1:36" x14ac:dyDescent="0.25">
      <c r="A80" s="30" t="s">
        <v>164</v>
      </c>
      <c r="B80" s="13">
        <v>11064</v>
      </c>
      <c r="C80" s="17">
        <v>0.14069999999999999</v>
      </c>
      <c r="D80" s="13">
        <v>20419</v>
      </c>
      <c r="E80" s="17">
        <v>0.22239999999999999</v>
      </c>
      <c r="F80" s="13">
        <v>15876</v>
      </c>
      <c r="G80" s="17">
        <v>0.1978</v>
      </c>
      <c r="H80" s="13">
        <v>22791</v>
      </c>
      <c r="I80" s="17">
        <v>0.29349999999999998</v>
      </c>
      <c r="J80" s="36">
        <v>25993</v>
      </c>
      <c r="K80" s="37">
        <v>0.3352</v>
      </c>
      <c r="L80" s="36">
        <v>1005546</v>
      </c>
      <c r="M80" s="37">
        <v>0.2447</v>
      </c>
    </row>
    <row r="81" spans="1:36" x14ac:dyDescent="0.25">
      <c r="A81" s="92" t="s">
        <v>56</v>
      </c>
      <c r="B81" s="93"/>
      <c r="C81" s="93"/>
      <c r="D81" s="93"/>
      <c r="E81" s="93"/>
      <c r="F81" s="93"/>
      <c r="G81" s="93"/>
      <c r="H81" s="93"/>
      <c r="I81" s="93"/>
      <c r="J81" s="93"/>
      <c r="K81" s="93"/>
      <c r="L81" s="76"/>
      <c r="M81" s="76"/>
    </row>
    <row r="82" spans="1:36" x14ac:dyDescent="0.25">
      <c r="A82" s="30" t="s">
        <v>165</v>
      </c>
      <c r="B82" s="29" t="s">
        <v>72</v>
      </c>
      <c r="C82" s="29" t="s">
        <v>72</v>
      </c>
      <c r="D82" s="29" t="s">
        <v>72</v>
      </c>
      <c r="E82" s="29" t="s">
        <v>72</v>
      </c>
      <c r="F82" s="13">
        <v>17816</v>
      </c>
      <c r="G82" s="17">
        <v>0.79310000000000003</v>
      </c>
      <c r="H82" s="29" t="s">
        <v>72</v>
      </c>
      <c r="I82" s="29" t="s">
        <v>72</v>
      </c>
      <c r="J82" s="29" t="s">
        <v>72</v>
      </c>
      <c r="K82" s="29" t="s">
        <v>72</v>
      </c>
      <c r="L82" s="39">
        <v>282050</v>
      </c>
      <c r="M82" s="40">
        <v>0.84570000000000001</v>
      </c>
    </row>
    <row r="83" spans="1:36" x14ac:dyDescent="0.25">
      <c r="A83" s="31" t="s">
        <v>166</v>
      </c>
      <c r="B83" s="29" t="s">
        <v>72</v>
      </c>
      <c r="C83" s="29" t="s">
        <v>72</v>
      </c>
      <c r="D83" s="29" t="s">
        <v>72</v>
      </c>
      <c r="E83" s="29" t="s">
        <v>72</v>
      </c>
      <c r="F83" s="29" t="s">
        <v>72</v>
      </c>
      <c r="G83" s="29" t="s">
        <v>72</v>
      </c>
      <c r="H83" s="29" t="s">
        <v>72</v>
      </c>
      <c r="I83" s="29" t="s">
        <v>72</v>
      </c>
      <c r="J83" s="13">
        <v>13772</v>
      </c>
      <c r="K83" s="17">
        <v>0.2601</v>
      </c>
      <c r="L83" s="13">
        <v>902647</v>
      </c>
      <c r="M83" s="17">
        <v>0.2586</v>
      </c>
      <c r="N83" s="11"/>
      <c r="O83" s="11"/>
      <c r="P83" s="11"/>
      <c r="Q83" s="11"/>
      <c r="R83" s="11"/>
      <c r="S83" s="11"/>
      <c r="T83" s="11"/>
      <c r="U83" s="11"/>
      <c r="V83" s="11"/>
      <c r="W83" s="11"/>
      <c r="X83" s="11"/>
      <c r="Y83" s="11"/>
      <c r="Z83" s="11"/>
      <c r="AA83" s="11"/>
      <c r="AB83" s="11"/>
      <c r="AC83" s="11"/>
      <c r="AD83" s="11"/>
      <c r="AE83" s="11"/>
      <c r="AF83" s="11"/>
      <c r="AG83" s="11"/>
      <c r="AH83" s="11"/>
      <c r="AI83" s="11"/>
      <c r="AJ83" s="11"/>
    </row>
    <row r="84" spans="1:36" x14ac:dyDescent="0.25">
      <c r="A84" s="94" t="s">
        <v>34</v>
      </c>
      <c r="B84" s="95"/>
      <c r="C84" s="95"/>
      <c r="D84" s="95"/>
      <c r="E84" s="95"/>
      <c r="F84" s="95"/>
      <c r="G84" s="95"/>
      <c r="H84" s="95"/>
      <c r="I84" s="95"/>
      <c r="J84" s="95"/>
      <c r="K84" s="96"/>
      <c r="L84" s="97"/>
      <c r="M84" s="97"/>
    </row>
    <row r="85" spans="1:36" x14ac:dyDescent="0.25">
      <c r="A85" s="4" t="s">
        <v>41</v>
      </c>
      <c r="B85" s="13">
        <v>8170</v>
      </c>
      <c r="C85" s="17">
        <v>8.0699999999999994E-2</v>
      </c>
      <c r="D85" s="13">
        <v>11270</v>
      </c>
      <c r="E85" s="17">
        <v>9.6500000000000002E-2</v>
      </c>
      <c r="F85" s="13">
        <v>8745</v>
      </c>
      <c r="G85" s="17">
        <v>8.3900000000000002E-2</v>
      </c>
      <c r="H85" s="13">
        <v>9803</v>
      </c>
      <c r="I85" s="17">
        <v>9.7799999999999998E-2</v>
      </c>
      <c r="J85" s="13">
        <v>10000</v>
      </c>
      <c r="K85" s="17">
        <v>0.1002</v>
      </c>
      <c r="L85" s="13">
        <v>572036</v>
      </c>
      <c r="M85" s="17">
        <v>0.1066</v>
      </c>
    </row>
    <row r="86" spans="1:36" x14ac:dyDescent="0.25">
      <c r="A86" s="4" t="s">
        <v>42</v>
      </c>
      <c r="B86" s="13">
        <v>11084</v>
      </c>
      <c r="C86" s="17">
        <v>0.1095</v>
      </c>
      <c r="D86" s="13">
        <v>19047</v>
      </c>
      <c r="E86" s="17">
        <v>0.1636</v>
      </c>
      <c r="F86" s="13">
        <v>16297</v>
      </c>
      <c r="G86" s="17">
        <v>0.156</v>
      </c>
      <c r="H86" s="13">
        <v>11702</v>
      </c>
      <c r="I86" s="17">
        <v>0.1174</v>
      </c>
      <c r="J86" s="13">
        <v>17216</v>
      </c>
      <c r="K86" s="17">
        <v>0.1726</v>
      </c>
      <c r="L86" s="13">
        <v>543610</v>
      </c>
      <c r="M86" s="17">
        <v>0.1013</v>
      </c>
    </row>
    <row r="87" spans="1:36" x14ac:dyDescent="0.25">
      <c r="A87" s="4" t="s">
        <v>43</v>
      </c>
      <c r="B87" s="13">
        <v>8050</v>
      </c>
      <c r="C87" s="17">
        <v>7.9399999999999998E-2</v>
      </c>
      <c r="D87" s="13">
        <v>14079</v>
      </c>
      <c r="E87" s="17">
        <v>0.1205</v>
      </c>
      <c r="F87" s="13">
        <v>12073</v>
      </c>
      <c r="G87" s="17">
        <v>0.1154</v>
      </c>
      <c r="H87" s="13">
        <v>13734</v>
      </c>
      <c r="I87" s="17">
        <v>0.13969999999999999</v>
      </c>
      <c r="J87" s="13">
        <v>15748</v>
      </c>
      <c r="K87" s="17">
        <v>0.15740000000000001</v>
      </c>
      <c r="L87" s="13">
        <v>603207</v>
      </c>
      <c r="M87" s="17">
        <v>0.1125</v>
      </c>
    </row>
    <row r="88" spans="1:36" x14ac:dyDescent="0.25">
      <c r="A88" s="4" t="s">
        <v>44</v>
      </c>
      <c r="B88" s="13">
        <v>18977</v>
      </c>
      <c r="C88" s="17">
        <v>0.18709999999999999</v>
      </c>
      <c r="D88" s="13">
        <v>27365</v>
      </c>
      <c r="E88" s="17">
        <v>0.2346</v>
      </c>
      <c r="F88" s="13">
        <v>22823</v>
      </c>
      <c r="G88" s="17">
        <v>0.21820000000000001</v>
      </c>
      <c r="H88" s="13">
        <v>22984</v>
      </c>
      <c r="I88" s="17">
        <v>0.23089999999999999</v>
      </c>
      <c r="J88" s="13">
        <v>22781</v>
      </c>
      <c r="K88" s="17">
        <v>0.2276</v>
      </c>
      <c r="L88" s="13">
        <v>841262</v>
      </c>
      <c r="M88" s="17">
        <v>0.1575</v>
      </c>
    </row>
    <row r="89" spans="1:36" x14ac:dyDescent="0.25">
      <c r="A89" s="4" t="s">
        <v>45</v>
      </c>
      <c r="B89" s="13">
        <v>24190</v>
      </c>
      <c r="C89" s="17">
        <v>0.24</v>
      </c>
      <c r="D89" s="13">
        <v>23389</v>
      </c>
      <c r="E89" s="17">
        <v>0.20019999999999999</v>
      </c>
      <c r="F89" s="13">
        <v>17066</v>
      </c>
      <c r="G89" s="17">
        <v>0.16309999999999999</v>
      </c>
      <c r="H89" s="13">
        <v>20682</v>
      </c>
      <c r="I89" s="17">
        <v>0.2074</v>
      </c>
      <c r="J89" s="13">
        <v>15161</v>
      </c>
      <c r="K89" s="17">
        <v>0.15179999999999999</v>
      </c>
      <c r="L89" s="13">
        <v>749404</v>
      </c>
      <c r="M89" s="17">
        <v>0.1401</v>
      </c>
    </row>
    <row r="90" spans="1:36" x14ac:dyDescent="0.25">
      <c r="A90" s="92" t="s">
        <v>73</v>
      </c>
      <c r="B90" s="93"/>
      <c r="C90" s="93"/>
      <c r="D90" s="93"/>
      <c r="E90" s="93"/>
      <c r="F90" s="93"/>
      <c r="G90" s="93"/>
      <c r="H90" s="93"/>
      <c r="I90" s="93"/>
      <c r="J90" s="93"/>
      <c r="K90" s="93"/>
      <c r="L90" s="76"/>
      <c r="M90" s="76"/>
    </row>
    <row r="91" spans="1:36" s="10" customFormat="1" x14ac:dyDescent="0.25">
      <c r="A91" s="30" t="s">
        <v>110</v>
      </c>
      <c r="B91" s="29" t="s">
        <v>72</v>
      </c>
      <c r="C91" s="29" t="s">
        <v>72</v>
      </c>
      <c r="D91" s="29" t="s">
        <v>72</v>
      </c>
      <c r="E91" s="29" t="s">
        <v>72</v>
      </c>
      <c r="F91" s="29" t="s">
        <v>72</v>
      </c>
      <c r="G91" s="29" t="s">
        <v>72</v>
      </c>
      <c r="H91" s="29" t="s">
        <v>72</v>
      </c>
      <c r="I91" s="29" t="s">
        <v>72</v>
      </c>
      <c r="J91" s="13">
        <v>5322</v>
      </c>
      <c r="K91" s="17">
        <v>6.5299999999999997E-2</v>
      </c>
      <c r="L91" s="13">
        <v>293472</v>
      </c>
      <c r="M91" s="17">
        <v>6.9699999999999998E-2</v>
      </c>
      <c r="N91" s="11"/>
      <c r="O91" s="11"/>
      <c r="P91" s="11"/>
      <c r="Q91" s="11"/>
      <c r="R91" s="11"/>
      <c r="S91" s="11"/>
      <c r="T91" s="11"/>
      <c r="U91" s="11"/>
      <c r="V91" s="11"/>
      <c r="W91" s="11"/>
      <c r="X91" s="11"/>
      <c r="Y91" s="11"/>
      <c r="Z91" s="11"/>
      <c r="AA91" s="11"/>
      <c r="AB91" s="11"/>
      <c r="AC91" s="11"/>
      <c r="AD91" s="11"/>
      <c r="AE91" s="11"/>
      <c r="AF91" s="11"/>
      <c r="AG91" s="11"/>
      <c r="AH91" s="11"/>
      <c r="AI91" s="11"/>
      <c r="AJ91" s="11"/>
    </row>
    <row r="92" spans="1:36" x14ac:dyDescent="0.25">
      <c r="A92" s="94" t="s">
        <v>77</v>
      </c>
      <c r="B92" s="95"/>
      <c r="C92" s="95"/>
      <c r="D92" s="95"/>
      <c r="E92" s="95"/>
      <c r="F92" s="95"/>
      <c r="G92" s="95"/>
      <c r="H92" s="95"/>
      <c r="I92" s="95"/>
      <c r="J92" s="95"/>
      <c r="K92" s="96"/>
      <c r="L92" s="97"/>
      <c r="M92" s="97"/>
    </row>
    <row r="93" spans="1:36" x14ac:dyDescent="0.25">
      <c r="A93" s="4" t="s">
        <v>63</v>
      </c>
      <c r="B93" s="13" t="s">
        <v>72</v>
      </c>
      <c r="C93" s="17" t="s">
        <v>72</v>
      </c>
      <c r="D93" s="14">
        <v>32952</v>
      </c>
      <c r="E93" s="18">
        <v>0.2908</v>
      </c>
      <c r="F93" s="14">
        <v>27461</v>
      </c>
      <c r="G93" s="18">
        <v>0.29670000000000002</v>
      </c>
      <c r="H93" s="14">
        <v>25213</v>
      </c>
      <c r="I93" s="18">
        <v>0.27879999999999999</v>
      </c>
      <c r="J93" s="14">
        <v>33901</v>
      </c>
      <c r="K93" s="18">
        <v>0.37890000000000001</v>
      </c>
      <c r="L93" s="14">
        <v>1850553</v>
      </c>
      <c r="M93" s="18">
        <v>0.37969999999999998</v>
      </c>
    </row>
    <row r="94" spans="1:36" x14ac:dyDescent="0.25">
      <c r="A94" s="4" t="s">
        <v>64</v>
      </c>
      <c r="B94" s="13" t="s">
        <v>72</v>
      </c>
      <c r="C94" s="17" t="s">
        <v>72</v>
      </c>
      <c r="D94" s="14">
        <v>31234</v>
      </c>
      <c r="E94" s="18">
        <v>0.27560000000000001</v>
      </c>
      <c r="F94" s="14">
        <v>29954</v>
      </c>
      <c r="G94" s="18">
        <v>0.3236</v>
      </c>
      <c r="H94" s="14">
        <v>39064</v>
      </c>
      <c r="I94" s="18">
        <v>0.43190000000000001</v>
      </c>
      <c r="J94" s="14">
        <v>27266</v>
      </c>
      <c r="K94" s="18">
        <v>0.30470000000000003</v>
      </c>
      <c r="L94" s="14">
        <v>1806627</v>
      </c>
      <c r="M94" s="18">
        <v>0.37069999999999997</v>
      </c>
    </row>
    <row r="95" spans="1:36" x14ac:dyDescent="0.25">
      <c r="A95" s="4" t="s">
        <v>66</v>
      </c>
      <c r="B95" s="13" t="s">
        <v>72</v>
      </c>
      <c r="C95" s="17" t="s">
        <v>72</v>
      </c>
      <c r="D95" s="14">
        <v>19072</v>
      </c>
      <c r="E95" s="18">
        <v>0.16830000000000001</v>
      </c>
      <c r="F95" s="14">
        <v>12504</v>
      </c>
      <c r="G95" s="18">
        <v>0.1351</v>
      </c>
      <c r="H95" s="14">
        <v>12073</v>
      </c>
      <c r="I95" s="18">
        <v>0.13350000000000001</v>
      </c>
      <c r="J95" s="14">
        <v>14616</v>
      </c>
      <c r="K95" s="18">
        <v>0.1633</v>
      </c>
      <c r="L95" s="14">
        <v>485160</v>
      </c>
      <c r="M95" s="18">
        <v>9.9599999999999994E-2</v>
      </c>
    </row>
    <row r="96" spans="1:36" x14ac:dyDescent="0.25">
      <c r="A96" s="4" t="s">
        <v>65</v>
      </c>
      <c r="B96" s="13" t="s">
        <v>72</v>
      </c>
      <c r="C96" s="17" t="s">
        <v>72</v>
      </c>
      <c r="D96" s="14">
        <v>30076</v>
      </c>
      <c r="E96" s="18">
        <v>0.26540000000000002</v>
      </c>
      <c r="F96" s="14">
        <v>22651</v>
      </c>
      <c r="G96" s="18">
        <v>0.2447</v>
      </c>
      <c r="H96" s="14">
        <v>14100</v>
      </c>
      <c r="I96" s="18">
        <v>0.15590000000000001</v>
      </c>
      <c r="J96" s="14">
        <v>13696</v>
      </c>
      <c r="K96" s="18">
        <v>0.15310000000000001</v>
      </c>
      <c r="L96" s="14">
        <v>730908</v>
      </c>
      <c r="M96" s="18">
        <v>0.15</v>
      </c>
    </row>
    <row r="97" spans="1:36" x14ac:dyDescent="0.25">
      <c r="A97" s="94" t="s">
        <v>76</v>
      </c>
      <c r="B97" s="95"/>
      <c r="C97" s="95"/>
      <c r="D97" s="95"/>
      <c r="E97" s="95"/>
      <c r="F97" s="95"/>
      <c r="G97" s="95"/>
      <c r="H97" s="95"/>
      <c r="I97" s="95"/>
      <c r="J97" s="95"/>
      <c r="K97" s="96"/>
      <c r="L97" s="97"/>
      <c r="M97" s="97"/>
    </row>
    <row r="98" spans="1:36" x14ac:dyDescent="0.25">
      <c r="A98" s="4" t="s">
        <v>63</v>
      </c>
      <c r="B98" s="13" t="s">
        <v>72</v>
      </c>
      <c r="C98" s="17" t="s">
        <v>72</v>
      </c>
      <c r="D98" s="14">
        <v>12869</v>
      </c>
      <c r="E98" s="18">
        <v>0.12520000000000001</v>
      </c>
      <c r="F98" s="14">
        <v>19125</v>
      </c>
      <c r="G98" s="18">
        <v>0.21590000000000001</v>
      </c>
      <c r="H98" s="14">
        <v>9948</v>
      </c>
      <c r="I98" s="18">
        <v>0.11609999999999999</v>
      </c>
      <c r="J98" s="14">
        <v>14339</v>
      </c>
      <c r="K98" s="18">
        <v>0.18360000000000001</v>
      </c>
      <c r="L98" s="14">
        <v>720710</v>
      </c>
      <c r="M98" s="18">
        <v>0.16170000000000001</v>
      </c>
    </row>
    <row r="99" spans="1:36" x14ac:dyDescent="0.25">
      <c r="A99" s="4" t="s">
        <v>64</v>
      </c>
      <c r="B99" s="13" t="s">
        <v>72</v>
      </c>
      <c r="C99" s="17" t="s">
        <v>72</v>
      </c>
      <c r="D99" s="14">
        <v>18575</v>
      </c>
      <c r="E99" s="18">
        <v>0.1807</v>
      </c>
      <c r="F99" s="14">
        <v>20542</v>
      </c>
      <c r="G99" s="18">
        <v>0.2319</v>
      </c>
      <c r="H99" s="14">
        <v>31286</v>
      </c>
      <c r="I99" s="18">
        <v>0.36499999999999999</v>
      </c>
      <c r="J99" s="14">
        <v>22601</v>
      </c>
      <c r="K99" s="18">
        <v>0.2893</v>
      </c>
      <c r="L99" s="14">
        <v>1435564</v>
      </c>
      <c r="M99" s="18">
        <v>0.3221</v>
      </c>
    </row>
    <row r="100" spans="1:36" x14ac:dyDescent="0.25">
      <c r="A100" s="4" t="s">
        <v>66</v>
      </c>
      <c r="B100" s="13" t="s">
        <v>72</v>
      </c>
      <c r="C100" s="17" t="s">
        <v>72</v>
      </c>
      <c r="D100" s="14">
        <v>29917</v>
      </c>
      <c r="E100" s="18">
        <v>0.29110000000000003</v>
      </c>
      <c r="F100" s="14">
        <v>12666</v>
      </c>
      <c r="G100" s="18">
        <v>0.14299999999999999</v>
      </c>
      <c r="H100" s="14">
        <v>16829</v>
      </c>
      <c r="I100" s="18">
        <v>0.1963</v>
      </c>
      <c r="J100" s="14">
        <v>16403</v>
      </c>
      <c r="K100" s="18">
        <v>0.21</v>
      </c>
      <c r="L100" s="14">
        <v>1028616</v>
      </c>
      <c r="M100" s="18">
        <v>0.23080000000000001</v>
      </c>
    </row>
    <row r="101" spans="1:36" x14ac:dyDescent="0.25">
      <c r="A101" s="4" t="s">
        <v>65</v>
      </c>
      <c r="B101" s="13" t="s">
        <v>72</v>
      </c>
      <c r="C101" s="17" t="s">
        <v>72</v>
      </c>
      <c r="D101" s="14">
        <v>41425</v>
      </c>
      <c r="E101" s="18">
        <v>0.40300000000000002</v>
      </c>
      <c r="F101" s="14">
        <v>36268</v>
      </c>
      <c r="G101" s="18">
        <v>0.4093</v>
      </c>
      <c r="H101" s="14">
        <v>27648</v>
      </c>
      <c r="I101" s="18">
        <v>0.3226</v>
      </c>
      <c r="J101" s="14">
        <v>24778</v>
      </c>
      <c r="K101" s="18">
        <v>0.31719999999999998</v>
      </c>
      <c r="L101" s="14">
        <v>1272688</v>
      </c>
      <c r="M101" s="18">
        <v>0.28549999999999998</v>
      </c>
    </row>
    <row r="102" spans="1:36" x14ac:dyDescent="0.25">
      <c r="A102" s="92" t="s">
        <v>111</v>
      </c>
      <c r="B102" s="93"/>
      <c r="C102" s="93"/>
      <c r="D102" s="93"/>
      <c r="E102" s="93"/>
      <c r="F102" s="93"/>
      <c r="G102" s="93"/>
      <c r="H102" s="93"/>
      <c r="I102" s="93"/>
      <c r="J102" s="93"/>
      <c r="K102" s="93"/>
      <c r="L102" s="76"/>
      <c r="M102" s="76"/>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row>
    <row r="103" spans="1:36" x14ac:dyDescent="0.25">
      <c r="A103" s="30" t="s">
        <v>167</v>
      </c>
      <c r="B103" s="29" t="s">
        <v>72</v>
      </c>
      <c r="C103" s="29" t="s">
        <v>72</v>
      </c>
      <c r="D103" s="29" t="s">
        <v>72</v>
      </c>
      <c r="E103" s="29" t="s">
        <v>72</v>
      </c>
      <c r="F103" s="29" t="s">
        <v>72</v>
      </c>
      <c r="G103" s="29" t="s">
        <v>72</v>
      </c>
      <c r="H103" s="29" t="s">
        <v>72</v>
      </c>
      <c r="I103" s="29" t="s">
        <v>72</v>
      </c>
      <c r="J103" s="13">
        <v>36686</v>
      </c>
      <c r="K103" s="17">
        <v>0.4864</v>
      </c>
      <c r="L103" s="13">
        <v>1442294</v>
      </c>
      <c r="M103" s="17">
        <v>0.35670000000000002</v>
      </c>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row>
    <row r="104" spans="1:36" x14ac:dyDescent="0.25">
      <c r="A104" s="30" t="s">
        <v>168</v>
      </c>
      <c r="B104" s="29" t="s">
        <v>72</v>
      </c>
      <c r="C104" s="29" t="s">
        <v>72</v>
      </c>
      <c r="D104" s="29" t="s">
        <v>72</v>
      </c>
      <c r="E104" s="29" t="s">
        <v>72</v>
      </c>
      <c r="F104" s="29" t="s">
        <v>72</v>
      </c>
      <c r="G104" s="29" t="s">
        <v>72</v>
      </c>
      <c r="H104" s="29" t="s">
        <v>72</v>
      </c>
      <c r="I104" s="29" t="s">
        <v>72</v>
      </c>
      <c r="J104" s="13">
        <v>14768</v>
      </c>
      <c r="K104" s="17">
        <v>0.42449999999999999</v>
      </c>
      <c r="L104" s="13">
        <v>560577</v>
      </c>
      <c r="M104" s="17">
        <v>0.40860000000000002</v>
      </c>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row>
    <row r="105" spans="1:36" x14ac:dyDescent="0.25">
      <c r="A105" s="30" t="s">
        <v>169</v>
      </c>
      <c r="B105" s="29" t="s">
        <v>72</v>
      </c>
      <c r="C105" s="29" t="s">
        <v>72</v>
      </c>
      <c r="D105" s="29" t="s">
        <v>72</v>
      </c>
      <c r="E105" s="29" t="s">
        <v>72</v>
      </c>
      <c r="F105" s="29" t="s">
        <v>72</v>
      </c>
      <c r="G105" s="29" t="s">
        <v>72</v>
      </c>
      <c r="H105" s="29" t="s">
        <v>72</v>
      </c>
      <c r="I105" s="29" t="s">
        <v>72</v>
      </c>
      <c r="J105" s="13">
        <v>32769</v>
      </c>
      <c r="K105" s="17">
        <v>0.89659999999999995</v>
      </c>
      <c r="L105" s="13">
        <v>1279049</v>
      </c>
      <c r="M105" s="17">
        <v>0.88949999999999996</v>
      </c>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row>
    <row r="106" spans="1:36" x14ac:dyDescent="0.25">
      <c r="A106" s="92" t="s">
        <v>112</v>
      </c>
      <c r="B106" s="93"/>
      <c r="C106" s="93"/>
      <c r="D106" s="93"/>
      <c r="E106" s="93"/>
      <c r="F106" s="93"/>
      <c r="G106" s="93"/>
      <c r="H106" s="93"/>
      <c r="I106" s="93"/>
      <c r="J106" s="93"/>
      <c r="K106" s="93"/>
      <c r="L106" s="76"/>
      <c r="M106" s="76"/>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row>
    <row r="107" spans="1:36" x14ac:dyDescent="0.25">
      <c r="A107" s="30" t="s">
        <v>113</v>
      </c>
      <c r="B107" s="29" t="s">
        <v>72</v>
      </c>
      <c r="C107" s="29" t="s">
        <v>72</v>
      </c>
      <c r="D107" s="29" t="s">
        <v>72</v>
      </c>
      <c r="E107" s="29" t="s">
        <v>72</v>
      </c>
      <c r="F107" s="29" t="s">
        <v>72</v>
      </c>
      <c r="G107" s="29" t="s">
        <v>72</v>
      </c>
      <c r="H107" s="29" t="s">
        <v>72</v>
      </c>
      <c r="I107" s="29" t="s">
        <v>72</v>
      </c>
      <c r="J107" s="13">
        <v>77760</v>
      </c>
      <c r="K107" s="17">
        <v>0.87009999999999998</v>
      </c>
      <c r="L107" s="13">
        <v>4319955</v>
      </c>
      <c r="M107" s="17">
        <v>0.87470000000000003</v>
      </c>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row>
    <row r="108" spans="1:36" x14ac:dyDescent="0.25">
      <c r="A108" s="30" t="s">
        <v>114</v>
      </c>
      <c r="B108" s="29" t="s">
        <v>72</v>
      </c>
      <c r="C108" s="29" t="s">
        <v>72</v>
      </c>
      <c r="D108" s="29" t="s">
        <v>72</v>
      </c>
      <c r="E108" s="29" t="s">
        <v>72</v>
      </c>
      <c r="F108" s="29" t="s">
        <v>72</v>
      </c>
      <c r="G108" s="29" t="s">
        <v>72</v>
      </c>
      <c r="H108" s="29" t="s">
        <v>72</v>
      </c>
      <c r="I108" s="29" t="s">
        <v>72</v>
      </c>
      <c r="J108" s="13">
        <v>77913</v>
      </c>
      <c r="K108" s="17">
        <v>0.85719999999999996</v>
      </c>
      <c r="L108" s="13">
        <v>4377305</v>
      </c>
      <c r="M108" s="17">
        <v>0.88600000000000001</v>
      </c>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row>
    <row r="109" spans="1:36" x14ac:dyDescent="0.25">
      <c r="A109" s="30" t="s">
        <v>115</v>
      </c>
      <c r="B109" s="29" t="s">
        <v>72</v>
      </c>
      <c r="C109" s="29" t="s">
        <v>72</v>
      </c>
      <c r="D109" s="29" t="s">
        <v>72</v>
      </c>
      <c r="E109" s="29" t="s">
        <v>72</v>
      </c>
      <c r="F109" s="29" t="s">
        <v>72</v>
      </c>
      <c r="G109" s="29" t="s">
        <v>72</v>
      </c>
      <c r="H109" s="29" t="s">
        <v>72</v>
      </c>
      <c r="I109" s="29" t="s">
        <v>72</v>
      </c>
      <c r="J109" s="13">
        <v>50839</v>
      </c>
      <c r="K109" s="17">
        <v>0.7329</v>
      </c>
      <c r="L109" s="13">
        <v>2981719</v>
      </c>
      <c r="M109" s="17">
        <v>0.71020000000000005</v>
      </c>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row>
    <row r="110" spans="1:36" x14ac:dyDescent="0.25">
      <c r="A110" s="30" t="s">
        <v>116</v>
      </c>
      <c r="B110" s="29" t="s">
        <v>72</v>
      </c>
      <c r="C110" s="29" t="s">
        <v>72</v>
      </c>
      <c r="D110" s="29" t="s">
        <v>72</v>
      </c>
      <c r="E110" s="29" t="s">
        <v>72</v>
      </c>
      <c r="F110" s="29" t="s">
        <v>72</v>
      </c>
      <c r="G110" s="29" t="s">
        <v>72</v>
      </c>
      <c r="H110" s="29" t="s">
        <v>72</v>
      </c>
      <c r="I110" s="29" t="s">
        <v>72</v>
      </c>
      <c r="J110" s="13">
        <v>54596</v>
      </c>
      <c r="K110" s="17">
        <v>0.7581</v>
      </c>
      <c r="L110" s="13">
        <v>3319510</v>
      </c>
      <c r="M110" s="17">
        <v>0.77759999999999996</v>
      </c>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row>
    <row r="111" spans="1:36" x14ac:dyDescent="0.25">
      <c r="A111" s="30" t="s">
        <v>117</v>
      </c>
      <c r="B111" s="29" t="s">
        <v>72</v>
      </c>
      <c r="C111" s="29" t="s">
        <v>72</v>
      </c>
      <c r="D111" s="29" t="s">
        <v>72</v>
      </c>
      <c r="E111" s="29" t="s">
        <v>72</v>
      </c>
      <c r="F111" s="29" t="s">
        <v>72</v>
      </c>
      <c r="G111" s="29" t="s">
        <v>72</v>
      </c>
      <c r="H111" s="29" t="s">
        <v>72</v>
      </c>
      <c r="I111" s="29" t="s">
        <v>72</v>
      </c>
      <c r="J111" s="13">
        <v>48055</v>
      </c>
      <c r="K111" s="17">
        <v>0.65669999999999995</v>
      </c>
      <c r="L111" s="13">
        <v>2793775</v>
      </c>
      <c r="M111" s="17">
        <v>0.66159999999999997</v>
      </c>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row>
  </sheetData>
  <mergeCells count="44">
    <mergeCell ref="A41:K41"/>
    <mergeCell ref="L41:M41"/>
    <mergeCell ref="A47:K47"/>
    <mergeCell ref="L47:M47"/>
    <mergeCell ref="A1:M1"/>
    <mergeCell ref="A2:M2"/>
    <mergeCell ref="L4:M4"/>
    <mergeCell ref="B5:C5"/>
    <mergeCell ref="D5:E5"/>
    <mergeCell ref="F5:G5"/>
    <mergeCell ref="H5:I5"/>
    <mergeCell ref="L5:M5"/>
    <mergeCell ref="J5:K5"/>
    <mergeCell ref="B4:K4"/>
    <mergeCell ref="A7:K7"/>
    <mergeCell ref="L7:M7"/>
    <mergeCell ref="A19:K19"/>
    <mergeCell ref="L19:M19"/>
    <mergeCell ref="A27:K27"/>
    <mergeCell ref="L27:M27"/>
    <mergeCell ref="A36:K36"/>
    <mergeCell ref="L36:M36"/>
    <mergeCell ref="A48:K48"/>
    <mergeCell ref="L48:M48"/>
    <mergeCell ref="A66:K66"/>
    <mergeCell ref="L66:M66"/>
    <mergeCell ref="A71:K71"/>
    <mergeCell ref="L71:M71"/>
    <mergeCell ref="A77:K77"/>
    <mergeCell ref="L77:M77"/>
    <mergeCell ref="A81:K81"/>
    <mergeCell ref="L81:M81"/>
    <mergeCell ref="A84:K84"/>
    <mergeCell ref="L84:M84"/>
    <mergeCell ref="A102:K102"/>
    <mergeCell ref="L102:M102"/>
    <mergeCell ref="A106:K106"/>
    <mergeCell ref="L106:M106"/>
    <mergeCell ref="A90:K90"/>
    <mergeCell ref="L90:M90"/>
    <mergeCell ref="A92:K92"/>
    <mergeCell ref="L92:M92"/>
    <mergeCell ref="A97:K97"/>
    <mergeCell ref="L97:M97"/>
  </mergeCells>
  <pageMargins left="0.25" right="0.25" top="0.75" bottom="0.75" header="0.3" footer="0.3"/>
  <pageSetup paperSize="5" scale="67" fitToHeight="0" orientation="landscape" r:id="rId1"/>
  <rowBreaks count="1" manualBreakCount="1">
    <brk id="46"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pageSetUpPr fitToPage="1"/>
  </sheetPr>
  <dimension ref="A1:AJ111"/>
  <sheetViews>
    <sheetView showGridLines="0" zoomScale="85" zoomScaleNormal="85" workbookViewId="0">
      <pane xSplit="1" ySplit="6" topLeftCell="B7" activePane="bottomRight" state="frozen"/>
      <selection activeCell="A62" sqref="A62"/>
      <selection pane="topRight" activeCell="A62" sqref="A62"/>
      <selection pane="bottomLeft" activeCell="A62" sqref="A62"/>
      <selection pane="bottomRight" activeCell="A7" sqref="A7:K7"/>
    </sheetView>
  </sheetViews>
  <sheetFormatPr defaultColWidth="9.140625" defaultRowHeight="15" x14ac:dyDescent="0.25"/>
  <cols>
    <col min="1" max="1" width="116.7109375" style="1" customWidth="1"/>
    <col min="2" max="2" width="14" style="22" customWidth="1"/>
    <col min="3" max="3" width="14" style="23" customWidth="1"/>
    <col min="4" max="4" width="14" style="22" customWidth="1"/>
    <col min="5" max="5" width="14" style="23" customWidth="1"/>
    <col min="6" max="6" width="14" style="22" customWidth="1"/>
    <col min="7" max="7" width="14" style="23" customWidth="1"/>
    <col min="8" max="9" width="14" style="1" customWidth="1"/>
    <col min="10" max="13" width="13.28515625" style="1" customWidth="1"/>
    <col min="14" max="16384" width="9.140625" style="1"/>
  </cols>
  <sheetData>
    <row r="1" spans="1:13" ht="18.75" x14ac:dyDescent="0.3">
      <c r="A1" s="78" t="s">
        <v>183</v>
      </c>
      <c r="B1" s="78"/>
      <c r="C1" s="78"/>
      <c r="D1" s="78"/>
      <c r="E1" s="78"/>
      <c r="F1" s="78"/>
      <c r="G1" s="78"/>
      <c r="H1" s="78"/>
      <c r="I1" s="78"/>
      <c r="J1" s="78"/>
      <c r="K1" s="78"/>
      <c r="L1" s="78"/>
      <c r="M1" s="78"/>
    </row>
    <row r="2" spans="1:13" ht="16.5" x14ac:dyDescent="0.25">
      <c r="A2" s="103" t="s">
        <v>184</v>
      </c>
      <c r="B2" s="103"/>
      <c r="C2" s="103"/>
      <c r="D2" s="103"/>
      <c r="E2" s="103"/>
      <c r="F2" s="103"/>
      <c r="G2" s="103"/>
      <c r="H2" s="103"/>
      <c r="I2" s="103"/>
      <c r="J2" s="103"/>
      <c r="K2" s="103"/>
      <c r="L2" s="103"/>
      <c r="M2" s="103"/>
    </row>
    <row r="4" spans="1:13" x14ac:dyDescent="0.25">
      <c r="B4" s="98" t="s">
        <v>185</v>
      </c>
      <c r="C4" s="99"/>
      <c r="D4" s="99"/>
      <c r="E4" s="99"/>
      <c r="F4" s="99"/>
      <c r="G4" s="99"/>
      <c r="H4" s="99"/>
      <c r="I4" s="99"/>
      <c r="J4" s="99"/>
      <c r="K4" s="100"/>
      <c r="L4" s="104" t="s">
        <v>71</v>
      </c>
      <c r="M4" s="104"/>
    </row>
    <row r="5" spans="1:13" x14ac:dyDescent="0.25">
      <c r="B5" s="101">
        <v>2009</v>
      </c>
      <c r="C5" s="101"/>
      <c r="D5" s="101">
        <v>2011</v>
      </c>
      <c r="E5" s="101"/>
      <c r="F5" s="101">
        <v>2013</v>
      </c>
      <c r="G5" s="101"/>
      <c r="H5" s="101">
        <v>2015</v>
      </c>
      <c r="I5" s="101"/>
      <c r="J5" s="101">
        <v>2017</v>
      </c>
      <c r="K5" s="101"/>
      <c r="L5" s="102">
        <v>2017</v>
      </c>
      <c r="M5" s="102"/>
    </row>
    <row r="6" spans="1:13" x14ac:dyDescent="0.25">
      <c r="B6" s="15" t="s">
        <v>69</v>
      </c>
      <c r="C6" s="19" t="s">
        <v>70</v>
      </c>
      <c r="D6" s="15" t="s">
        <v>69</v>
      </c>
      <c r="E6" s="19" t="s">
        <v>70</v>
      </c>
      <c r="F6" s="15" t="s">
        <v>69</v>
      </c>
      <c r="G6" s="19" t="s">
        <v>70</v>
      </c>
      <c r="H6" s="8" t="s">
        <v>69</v>
      </c>
      <c r="I6" s="8" t="s">
        <v>70</v>
      </c>
      <c r="J6" s="8" t="s">
        <v>69</v>
      </c>
      <c r="K6" s="8" t="s">
        <v>70</v>
      </c>
      <c r="L6" s="46" t="s">
        <v>69</v>
      </c>
      <c r="M6" s="46" t="s">
        <v>70</v>
      </c>
    </row>
    <row r="7" spans="1:13" x14ac:dyDescent="0.25">
      <c r="A7" s="92" t="s">
        <v>55</v>
      </c>
      <c r="B7" s="93"/>
      <c r="C7" s="93"/>
      <c r="D7" s="93"/>
      <c r="E7" s="93"/>
      <c r="F7" s="93"/>
      <c r="G7" s="93"/>
      <c r="H7" s="93"/>
      <c r="I7" s="93"/>
      <c r="J7" s="93"/>
      <c r="K7" s="93"/>
      <c r="L7" s="76"/>
      <c r="M7" s="76"/>
    </row>
    <row r="8" spans="1:13" x14ac:dyDescent="0.25">
      <c r="A8" s="5" t="s">
        <v>0</v>
      </c>
      <c r="B8" s="13">
        <v>40417</v>
      </c>
      <c r="C8" s="17">
        <v>0.88649999999999995</v>
      </c>
      <c r="D8" s="13">
        <v>42404</v>
      </c>
      <c r="E8" s="17">
        <v>0.79700000000000004</v>
      </c>
      <c r="F8" s="13">
        <v>33189</v>
      </c>
      <c r="G8" s="17">
        <v>0.75249999999999995</v>
      </c>
      <c r="H8" s="13">
        <v>42841</v>
      </c>
      <c r="I8" s="17">
        <v>0.87029999999999996</v>
      </c>
      <c r="J8" s="12">
        <v>43099</v>
      </c>
      <c r="K8" s="16">
        <v>0.86899999999999999</v>
      </c>
      <c r="L8" s="12">
        <v>5040164</v>
      </c>
      <c r="M8" s="16">
        <v>0.93500000000000005</v>
      </c>
    </row>
    <row r="9" spans="1:13" x14ac:dyDescent="0.25">
      <c r="A9" s="6" t="s">
        <v>151</v>
      </c>
      <c r="B9" s="13">
        <v>31958</v>
      </c>
      <c r="C9" s="17">
        <v>0.70089999999999997</v>
      </c>
      <c r="D9" s="13">
        <v>31440</v>
      </c>
      <c r="E9" s="17">
        <v>0.59089999999999998</v>
      </c>
      <c r="F9" s="13">
        <v>24125</v>
      </c>
      <c r="G9" s="17">
        <v>0.54690000000000005</v>
      </c>
      <c r="H9" s="13">
        <v>29440</v>
      </c>
      <c r="I9" s="17">
        <v>0.59799999999999998</v>
      </c>
      <c r="J9" s="12">
        <v>25004</v>
      </c>
      <c r="K9" s="16">
        <v>0.50409999999999999</v>
      </c>
      <c r="L9" s="12">
        <v>3133456</v>
      </c>
      <c r="M9" s="16">
        <v>0.58130000000000004</v>
      </c>
    </row>
    <row r="10" spans="1:13" x14ac:dyDescent="0.25">
      <c r="A10" s="60" t="s">
        <v>152</v>
      </c>
      <c r="B10" s="13">
        <v>27673</v>
      </c>
      <c r="C10" s="17">
        <v>0.6069</v>
      </c>
      <c r="D10" s="13">
        <v>24609</v>
      </c>
      <c r="E10" s="17">
        <v>0.46260000000000001</v>
      </c>
      <c r="F10" s="13">
        <v>18409</v>
      </c>
      <c r="G10" s="17">
        <v>0.41739999999999999</v>
      </c>
      <c r="H10" s="13">
        <v>23388</v>
      </c>
      <c r="I10" s="17">
        <v>0.47510000000000002</v>
      </c>
      <c r="J10" s="12">
        <v>18652</v>
      </c>
      <c r="K10" s="16">
        <v>0.37609999999999999</v>
      </c>
      <c r="L10" s="12">
        <v>2663744</v>
      </c>
      <c r="M10" s="16">
        <v>0.49409999999999998</v>
      </c>
    </row>
    <row r="11" spans="1:13" x14ac:dyDescent="0.25">
      <c r="A11" s="60" t="s">
        <v>172</v>
      </c>
      <c r="B11" s="13">
        <v>4286</v>
      </c>
      <c r="C11" s="17">
        <v>9.4E-2</v>
      </c>
      <c r="D11" s="13">
        <v>6831</v>
      </c>
      <c r="E11" s="17">
        <v>0.12839999999999999</v>
      </c>
      <c r="F11" s="13">
        <v>5716</v>
      </c>
      <c r="G11" s="17">
        <v>0.12959999999999999</v>
      </c>
      <c r="H11" s="13">
        <v>6052</v>
      </c>
      <c r="I11" s="17">
        <v>0.1229</v>
      </c>
      <c r="J11" s="12">
        <v>6352</v>
      </c>
      <c r="K11" s="16">
        <v>0.12809999999999999</v>
      </c>
      <c r="L11" s="12">
        <v>469711</v>
      </c>
      <c r="M11" s="16">
        <v>8.7099999999999997E-2</v>
      </c>
    </row>
    <row r="12" spans="1:13" x14ac:dyDescent="0.25">
      <c r="A12" s="6" t="s">
        <v>153</v>
      </c>
      <c r="B12" s="13">
        <v>8459</v>
      </c>
      <c r="C12" s="17">
        <v>0.1855</v>
      </c>
      <c r="D12" s="13">
        <v>10964</v>
      </c>
      <c r="E12" s="17">
        <v>0.20610000000000001</v>
      </c>
      <c r="F12" s="13">
        <v>9064</v>
      </c>
      <c r="G12" s="17">
        <v>0.20549999999999999</v>
      </c>
      <c r="H12" s="13">
        <v>13401</v>
      </c>
      <c r="I12" s="17">
        <v>0.2722</v>
      </c>
      <c r="J12" s="12">
        <v>18095</v>
      </c>
      <c r="K12" s="16">
        <v>0.36480000000000001</v>
      </c>
      <c r="L12" s="12">
        <v>1906708</v>
      </c>
      <c r="M12" s="16">
        <v>0.35370000000000001</v>
      </c>
    </row>
    <row r="13" spans="1:13" x14ac:dyDescent="0.25">
      <c r="A13" s="60" t="s">
        <v>1</v>
      </c>
      <c r="B13" s="13">
        <v>4632</v>
      </c>
      <c r="C13" s="17">
        <v>0.1016</v>
      </c>
      <c r="D13" s="13">
        <v>6071</v>
      </c>
      <c r="E13" s="17">
        <v>0.11409999999999999</v>
      </c>
      <c r="F13" s="13">
        <v>5935</v>
      </c>
      <c r="G13" s="17">
        <v>0.1346</v>
      </c>
      <c r="H13" s="13">
        <v>5088</v>
      </c>
      <c r="I13" s="17">
        <v>0.10340000000000001</v>
      </c>
      <c r="J13" s="12">
        <v>6569</v>
      </c>
      <c r="K13" s="16">
        <v>0.13239999999999999</v>
      </c>
      <c r="L13" s="12">
        <v>776305</v>
      </c>
      <c r="M13" s="16">
        <v>0.14399999999999999</v>
      </c>
    </row>
    <row r="14" spans="1:13" x14ac:dyDescent="0.25">
      <c r="A14" s="60" t="s">
        <v>95</v>
      </c>
      <c r="B14" s="13">
        <v>3827</v>
      </c>
      <c r="C14" s="17">
        <v>8.3900000000000002E-2</v>
      </c>
      <c r="D14" s="13">
        <v>4894</v>
      </c>
      <c r="E14" s="17">
        <v>9.1999999999999998E-2</v>
      </c>
      <c r="F14" s="13">
        <v>3130</v>
      </c>
      <c r="G14" s="17">
        <v>7.0999999999999994E-2</v>
      </c>
      <c r="H14" s="13">
        <v>8313</v>
      </c>
      <c r="I14" s="17">
        <v>0.16889999999999999</v>
      </c>
      <c r="J14" s="12">
        <v>11526</v>
      </c>
      <c r="K14" s="16">
        <v>0.2324</v>
      </c>
      <c r="L14" s="12">
        <v>1130403</v>
      </c>
      <c r="M14" s="16">
        <v>0.2097</v>
      </c>
    </row>
    <row r="15" spans="1:13" x14ac:dyDescent="0.25">
      <c r="A15" s="5" t="s">
        <v>4</v>
      </c>
      <c r="B15" s="13">
        <v>5176</v>
      </c>
      <c r="C15" s="17">
        <v>0.1135</v>
      </c>
      <c r="D15" s="13">
        <v>10799</v>
      </c>
      <c r="E15" s="17">
        <v>0.20300000000000001</v>
      </c>
      <c r="F15" s="13">
        <v>10919</v>
      </c>
      <c r="G15" s="17">
        <v>0.2475</v>
      </c>
      <c r="H15" s="13">
        <v>6386</v>
      </c>
      <c r="I15" s="17">
        <v>0.12970000000000001</v>
      </c>
      <c r="J15" s="12">
        <v>6500</v>
      </c>
      <c r="K15" s="16">
        <v>0.13100000000000001</v>
      </c>
      <c r="L15" s="12">
        <v>350423</v>
      </c>
      <c r="M15" s="16">
        <v>6.5000000000000002E-2</v>
      </c>
    </row>
    <row r="16" spans="1:13" x14ac:dyDescent="0.25">
      <c r="A16" s="5" t="s">
        <v>154</v>
      </c>
      <c r="B16" s="29" t="s">
        <v>72</v>
      </c>
      <c r="C16" s="29" t="s">
        <v>72</v>
      </c>
      <c r="D16" s="29" t="s">
        <v>72</v>
      </c>
      <c r="E16" s="29" t="s">
        <v>72</v>
      </c>
      <c r="F16" s="13">
        <v>3312</v>
      </c>
      <c r="G16" s="17">
        <v>0.1002</v>
      </c>
      <c r="H16" s="13">
        <v>6406</v>
      </c>
      <c r="I16" s="17">
        <v>0.15040000000000001</v>
      </c>
      <c r="J16" s="12">
        <v>7309</v>
      </c>
      <c r="K16" s="16">
        <v>0.17019999999999999</v>
      </c>
      <c r="L16" s="12">
        <v>792477</v>
      </c>
      <c r="M16" s="16">
        <v>0.15840000000000001</v>
      </c>
    </row>
    <row r="17" spans="1:36" x14ac:dyDescent="0.25">
      <c r="A17" s="7" t="s">
        <v>155</v>
      </c>
      <c r="B17" s="13">
        <v>17591</v>
      </c>
      <c r="C17" s="17">
        <v>0.90780000000000005</v>
      </c>
      <c r="D17" s="13">
        <v>18489</v>
      </c>
      <c r="E17" s="17">
        <v>0.86880000000000002</v>
      </c>
      <c r="F17" s="13">
        <v>11432</v>
      </c>
      <c r="G17" s="17">
        <v>0.83679999999999999</v>
      </c>
      <c r="H17" s="13">
        <v>15764</v>
      </c>
      <c r="I17" s="17">
        <v>0.80979999999999996</v>
      </c>
      <c r="J17" s="12">
        <v>9205</v>
      </c>
      <c r="K17" s="16">
        <v>0.78180000000000005</v>
      </c>
      <c r="L17" s="12">
        <v>1695325</v>
      </c>
      <c r="M17" s="16">
        <v>0.85940000000000005</v>
      </c>
    </row>
    <row r="18" spans="1:36" x14ac:dyDescent="0.25">
      <c r="A18" s="7" t="s">
        <v>156</v>
      </c>
      <c r="B18" s="29" t="s">
        <v>72</v>
      </c>
      <c r="C18" s="29" t="s">
        <v>72</v>
      </c>
      <c r="D18" s="13">
        <v>16801</v>
      </c>
      <c r="E18" s="17">
        <v>0.9113</v>
      </c>
      <c r="F18" s="29" t="s">
        <v>72</v>
      </c>
      <c r="G18" s="29" t="s">
        <v>72</v>
      </c>
      <c r="H18" s="13">
        <v>12853</v>
      </c>
      <c r="I18" s="17">
        <v>0.81269999999999998</v>
      </c>
      <c r="J18" s="29" t="s">
        <v>72</v>
      </c>
      <c r="K18" s="29" t="s">
        <v>72</v>
      </c>
      <c r="L18" s="12">
        <v>1563731</v>
      </c>
      <c r="M18" s="16">
        <v>0.90739999999999998</v>
      </c>
    </row>
    <row r="19" spans="1:36" x14ac:dyDescent="0.25">
      <c r="A19" s="92" t="s">
        <v>61</v>
      </c>
      <c r="B19" s="93"/>
      <c r="C19" s="93"/>
      <c r="D19" s="93"/>
      <c r="E19" s="93"/>
      <c r="F19" s="93"/>
      <c r="G19" s="93"/>
      <c r="H19" s="93"/>
      <c r="I19" s="93"/>
      <c r="J19" s="93"/>
      <c r="K19" s="93"/>
      <c r="L19" s="76"/>
      <c r="M19" s="76"/>
    </row>
    <row r="20" spans="1:36" x14ac:dyDescent="0.25">
      <c r="A20" s="33" t="s">
        <v>16</v>
      </c>
      <c r="B20" s="13">
        <v>36247</v>
      </c>
      <c r="C20" s="17">
        <v>0.80379999999999996</v>
      </c>
      <c r="D20" s="13">
        <v>39990</v>
      </c>
      <c r="E20" s="17">
        <v>0.75160000000000005</v>
      </c>
      <c r="F20" s="13">
        <v>34504</v>
      </c>
      <c r="G20" s="17">
        <v>0.78559999999999997</v>
      </c>
      <c r="H20" s="13">
        <v>38164</v>
      </c>
      <c r="I20" s="17">
        <v>0.77610000000000001</v>
      </c>
      <c r="J20" s="13">
        <v>33829</v>
      </c>
      <c r="K20" s="17">
        <v>0.68289999999999995</v>
      </c>
      <c r="L20" s="13">
        <v>4240858</v>
      </c>
      <c r="M20" s="17">
        <v>0.79290000000000005</v>
      </c>
    </row>
    <row r="21" spans="1:36" x14ac:dyDescent="0.25">
      <c r="A21" s="33" t="s">
        <v>27</v>
      </c>
      <c r="B21" s="13">
        <v>12978</v>
      </c>
      <c r="C21" s="17">
        <v>0.29449999999999998</v>
      </c>
      <c r="D21" s="13">
        <v>15771</v>
      </c>
      <c r="E21" s="17">
        <v>0.30359999999999998</v>
      </c>
      <c r="F21" s="13">
        <v>15166</v>
      </c>
      <c r="G21" s="17">
        <v>0.3498</v>
      </c>
      <c r="H21" s="13">
        <v>15273</v>
      </c>
      <c r="I21" s="17">
        <v>0.31209999999999999</v>
      </c>
      <c r="J21" s="13">
        <v>18288</v>
      </c>
      <c r="K21" s="17">
        <v>0.37269999999999998</v>
      </c>
      <c r="L21" s="13">
        <v>1539564</v>
      </c>
      <c r="M21" s="17">
        <v>0.29060000000000002</v>
      </c>
    </row>
    <row r="22" spans="1:36" x14ac:dyDescent="0.25">
      <c r="A22" s="33" t="s">
        <v>28</v>
      </c>
      <c r="B22" s="13">
        <v>6980</v>
      </c>
      <c r="C22" s="17">
        <v>0.15840000000000001</v>
      </c>
      <c r="D22" s="13">
        <v>9975</v>
      </c>
      <c r="E22" s="17">
        <v>0.192</v>
      </c>
      <c r="F22" s="13">
        <v>6218</v>
      </c>
      <c r="G22" s="17">
        <v>0.1434</v>
      </c>
      <c r="H22" s="13">
        <v>10211</v>
      </c>
      <c r="I22" s="17">
        <v>0.2087</v>
      </c>
      <c r="J22" s="13">
        <v>7367</v>
      </c>
      <c r="K22" s="17">
        <v>0.15010000000000001</v>
      </c>
      <c r="L22" s="13">
        <v>1187282</v>
      </c>
      <c r="M22" s="17">
        <v>0.22409999999999999</v>
      </c>
    </row>
    <row r="23" spans="1:36" x14ac:dyDescent="0.25">
      <c r="A23" s="33" t="s">
        <v>81</v>
      </c>
      <c r="B23" s="13">
        <v>24114</v>
      </c>
      <c r="C23" s="17">
        <v>0.54710000000000003</v>
      </c>
      <c r="D23" s="13">
        <v>26203</v>
      </c>
      <c r="E23" s="17">
        <v>0.50439999999999996</v>
      </c>
      <c r="F23" s="13">
        <v>21978</v>
      </c>
      <c r="G23" s="17">
        <v>0.50690000000000002</v>
      </c>
      <c r="H23" s="13">
        <v>23456</v>
      </c>
      <c r="I23" s="17">
        <v>0.4793</v>
      </c>
      <c r="J23" s="13">
        <v>23419</v>
      </c>
      <c r="K23" s="17">
        <v>0.47720000000000001</v>
      </c>
      <c r="L23" s="13">
        <v>2571287</v>
      </c>
      <c r="M23" s="17">
        <v>0.48530000000000001</v>
      </c>
    </row>
    <row r="24" spans="1:36" x14ac:dyDescent="0.25">
      <c r="A24" s="33" t="s">
        <v>80</v>
      </c>
      <c r="B24" s="13">
        <v>26323</v>
      </c>
      <c r="C24" s="17">
        <v>0.5988</v>
      </c>
      <c r="D24" s="13">
        <v>28779</v>
      </c>
      <c r="E24" s="17">
        <v>0.5544</v>
      </c>
      <c r="F24" s="13">
        <v>23252</v>
      </c>
      <c r="G24" s="17">
        <v>0.53939999999999999</v>
      </c>
      <c r="H24" s="13">
        <v>31126</v>
      </c>
      <c r="I24" s="17">
        <v>0.63600000000000001</v>
      </c>
      <c r="J24" s="13">
        <v>27097</v>
      </c>
      <c r="K24" s="17">
        <v>0.55430000000000001</v>
      </c>
      <c r="L24" s="13">
        <v>3291036</v>
      </c>
      <c r="M24" s="17">
        <v>0.62350000000000005</v>
      </c>
    </row>
    <row r="25" spans="1:36" x14ac:dyDescent="0.25">
      <c r="A25" s="33" t="s">
        <v>29</v>
      </c>
      <c r="B25" s="13">
        <v>14880</v>
      </c>
      <c r="C25" s="17">
        <v>0.33</v>
      </c>
      <c r="D25" s="13">
        <v>18364</v>
      </c>
      <c r="E25" s="17">
        <v>0.34970000000000001</v>
      </c>
      <c r="F25" s="13">
        <v>15767</v>
      </c>
      <c r="G25" s="17">
        <v>0.3594</v>
      </c>
      <c r="H25" s="13">
        <v>14026</v>
      </c>
      <c r="I25" s="17">
        <v>0.28520000000000001</v>
      </c>
      <c r="J25" s="13">
        <v>12811</v>
      </c>
      <c r="K25" s="17">
        <v>0.26019999999999999</v>
      </c>
      <c r="L25" s="13">
        <v>1962944</v>
      </c>
      <c r="M25" s="17">
        <v>0.36809999999999998</v>
      </c>
    </row>
    <row r="26" spans="1:36" x14ac:dyDescent="0.25">
      <c r="A26" s="33" t="s">
        <v>74</v>
      </c>
      <c r="B26" s="13">
        <v>39062</v>
      </c>
      <c r="C26" s="17">
        <v>0.85680000000000001</v>
      </c>
      <c r="D26" s="13">
        <v>44522</v>
      </c>
      <c r="E26" s="17">
        <v>0.85070000000000001</v>
      </c>
      <c r="F26" s="13">
        <v>35453</v>
      </c>
      <c r="G26" s="17">
        <v>0.80859999999999999</v>
      </c>
      <c r="H26" s="13">
        <v>44655</v>
      </c>
      <c r="I26" s="17">
        <v>0.91420000000000001</v>
      </c>
      <c r="J26" s="13">
        <v>38811</v>
      </c>
      <c r="K26" s="17">
        <v>0.78249999999999997</v>
      </c>
      <c r="L26" s="13">
        <v>4508662</v>
      </c>
      <c r="M26" s="17">
        <v>0.84240000000000004</v>
      </c>
    </row>
    <row r="27" spans="1:36" x14ac:dyDescent="0.25">
      <c r="A27" s="94" t="s">
        <v>129</v>
      </c>
      <c r="B27" s="95"/>
      <c r="C27" s="95"/>
      <c r="D27" s="95"/>
      <c r="E27" s="95"/>
      <c r="F27" s="95"/>
      <c r="G27" s="95"/>
      <c r="H27" s="95"/>
      <c r="I27" s="95"/>
      <c r="J27" s="95"/>
      <c r="K27" s="96"/>
      <c r="L27" s="97"/>
      <c r="M27" s="97"/>
      <c r="N27" s="11"/>
      <c r="O27" s="11"/>
      <c r="P27" s="11"/>
      <c r="Q27" s="11"/>
      <c r="R27" s="11"/>
      <c r="S27" s="11"/>
      <c r="T27" s="11"/>
      <c r="U27" s="11"/>
      <c r="V27" s="11"/>
      <c r="W27" s="11"/>
      <c r="X27" s="11"/>
      <c r="Y27" s="11"/>
      <c r="Z27" s="11"/>
      <c r="AA27" s="11"/>
      <c r="AB27" s="11"/>
      <c r="AC27" s="11"/>
      <c r="AD27" s="11"/>
      <c r="AE27" s="11"/>
      <c r="AF27" s="11"/>
      <c r="AG27" s="11"/>
      <c r="AH27" s="11"/>
      <c r="AI27" s="11"/>
      <c r="AJ27" s="11"/>
    </row>
    <row r="28" spans="1:36" x14ac:dyDescent="0.25">
      <c r="A28" s="34" t="s">
        <v>125</v>
      </c>
      <c r="B28" s="29" t="s">
        <v>72</v>
      </c>
      <c r="C28" s="29" t="s">
        <v>72</v>
      </c>
      <c r="D28" s="29" t="s">
        <v>72</v>
      </c>
      <c r="E28" s="29" t="s">
        <v>72</v>
      </c>
      <c r="F28" s="29" t="s">
        <v>72</v>
      </c>
      <c r="G28" s="29" t="s">
        <v>72</v>
      </c>
      <c r="H28" s="29" t="s">
        <v>72</v>
      </c>
      <c r="I28" s="29" t="s">
        <v>72</v>
      </c>
      <c r="J28" s="13">
        <v>6369</v>
      </c>
      <c r="K28" s="17">
        <v>0.75039999999999996</v>
      </c>
      <c r="L28" s="13">
        <v>369714</v>
      </c>
      <c r="M28" s="17">
        <v>0.49759999999999999</v>
      </c>
      <c r="N28" s="11"/>
      <c r="O28" s="11"/>
      <c r="P28" s="11"/>
      <c r="Q28" s="11"/>
      <c r="R28" s="11"/>
      <c r="S28" s="11"/>
      <c r="T28" s="11"/>
      <c r="U28" s="11"/>
      <c r="V28" s="11"/>
      <c r="W28" s="11"/>
      <c r="X28" s="11"/>
      <c r="Y28" s="11"/>
      <c r="Z28" s="11"/>
      <c r="AA28" s="11"/>
      <c r="AB28" s="11"/>
      <c r="AC28" s="11"/>
      <c r="AD28" s="11"/>
      <c r="AE28" s="11"/>
      <c r="AF28" s="11"/>
      <c r="AG28" s="11"/>
      <c r="AH28" s="11"/>
      <c r="AI28" s="11"/>
      <c r="AJ28" s="11"/>
    </row>
    <row r="29" spans="1:36" x14ac:dyDescent="0.25">
      <c r="A29" s="34" t="s">
        <v>124</v>
      </c>
      <c r="B29" s="29" t="s">
        <v>72</v>
      </c>
      <c r="C29" s="29" t="s">
        <v>72</v>
      </c>
      <c r="D29" s="29" t="s">
        <v>72</v>
      </c>
      <c r="E29" s="29" t="s">
        <v>72</v>
      </c>
      <c r="F29" s="29" t="s">
        <v>72</v>
      </c>
      <c r="G29" s="29" t="s">
        <v>72</v>
      </c>
      <c r="H29" s="29" t="s">
        <v>72</v>
      </c>
      <c r="I29" s="29" t="s">
        <v>72</v>
      </c>
      <c r="J29" s="29" t="s">
        <v>72</v>
      </c>
      <c r="K29" s="29" t="s">
        <v>72</v>
      </c>
      <c r="L29" s="13">
        <v>61434</v>
      </c>
      <c r="M29" s="17">
        <v>8.2699999999999996E-2</v>
      </c>
      <c r="N29" s="11"/>
      <c r="O29" s="11"/>
      <c r="P29" s="11"/>
      <c r="Q29" s="11"/>
      <c r="R29" s="11"/>
      <c r="S29" s="11"/>
      <c r="T29" s="11"/>
      <c r="U29" s="11"/>
      <c r="V29" s="11"/>
      <c r="W29" s="11"/>
      <c r="X29" s="11"/>
      <c r="Y29" s="11"/>
      <c r="Z29" s="11"/>
      <c r="AA29" s="11"/>
      <c r="AB29" s="11"/>
      <c r="AC29" s="11"/>
      <c r="AD29" s="11"/>
      <c r="AE29" s="11"/>
      <c r="AF29" s="11"/>
      <c r="AG29" s="11"/>
      <c r="AH29" s="11"/>
      <c r="AI29" s="11"/>
      <c r="AJ29" s="11"/>
    </row>
    <row r="30" spans="1:36" x14ac:dyDescent="0.25">
      <c r="A30" s="34" t="s">
        <v>128</v>
      </c>
      <c r="B30" s="29" t="s">
        <v>72</v>
      </c>
      <c r="C30" s="29" t="s">
        <v>72</v>
      </c>
      <c r="D30" s="29" t="s">
        <v>72</v>
      </c>
      <c r="E30" s="29" t="s">
        <v>72</v>
      </c>
      <c r="F30" s="29" t="s">
        <v>72</v>
      </c>
      <c r="G30" s="29" t="s">
        <v>72</v>
      </c>
      <c r="H30" s="29" t="s">
        <v>72</v>
      </c>
      <c r="I30" s="29" t="s">
        <v>72</v>
      </c>
      <c r="J30" s="29" t="s">
        <v>72</v>
      </c>
      <c r="K30" s="29" t="s">
        <v>72</v>
      </c>
      <c r="L30" s="13">
        <v>44030</v>
      </c>
      <c r="M30" s="17">
        <v>5.9299999999999999E-2</v>
      </c>
      <c r="N30" s="11"/>
      <c r="O30" s="11"/>
      <c r="P30" s="11"/>
      <c r="Q30" s="11"/>
      <c r="R30" s="11"/>
      <c r="S30" s="11"/>
      <c r="T30" s="11"/>
      <c r="U30" s="11"/>
      <c r="V30" s="11"/>
      <c r="W30" s="11"/>
      <c r="X30" s="11"/>
      <c r="Y30" s="11"/>
      <c r="Z30" s="11"/>
      <c r="AA30" s="11"/>
      <c r="AB30" s="11"/>
      <c r="AC30" s="11"/>
      <c r="AD30" s="11"/>
      <c r="AE30" s="11"/>
      <c r="AF30" s="11"/>
      <c r="AG30" s="11"/>
      <c r="AH30" s="11"/>
      <c r="AI30" s="11"/>
      <c r="AJ30" s="11"/>
    </row>
    <row r="31" spans="1:36" x14ac:dyDescent="0.25">
      <c r="A31" s="34" t="s">
        <v>122</v>
      </c>
      <c r="B31" s="29" t="s">
        <v>72</v>
      </c>
      <c r="C31" s="29" t="s">
        <v>72</v>
      </c>
      <c r="D31" s="29" t="s">
        <v>72</v>
      </c>
      <c r="E31" s="29" t="s">
        <v>72</v>
      </c>
      <c r="F31" s="29" t="s">
        <v>72</v>
      </c>
      <c r="G31" s="29" t="s">
        <v>72</v>
      </c>
      <c r="H31" s="29" t="s">
        <v>72</v>
      </c>
      <c r="I31" s="29" t="s">
        <v>72</v>
      </c>
      <c r="J31" s="29" t="s">
        <v>72</v>
      </c>
      <c r="K31" s="29" t="s">
        <v>72</v>
      </c>
      <c r="L31" s="13">
        <v>36305</v>
      </c>
      <c r="M31" s="17">
        <v>4.8899999999999999E-2</v>
      </c>
      <c r="N31" s="11"/>
      <c r="O31" s="11"/>
      <c r="P31" s="11"/>
      <c r="Q31" s="11"/>
      <c r="R31" s="11"/>
      <c r="S31" s="11"/>
      <c r="T31" s="11"/>
      <c r="U31" s="11"/>
      <c r="V31" s="11"/>
      <c r="W31" s="11"/>
      <c r="X31" s="11"/>
      <c r="Y31" s="11"/>
      <c r="Z31" s="11"/>
      <c r="AA31" s="11"/>
      <c r="AB31" s="11"/>
      <c r="AC31" s="11"/>
      <c r="AD31" s="11"/>
      <c r="AE31" s="11"/>
      <c r="AF31" s="11"/>
      <c r="AG31" s="11"/>
      <c r="AH31" s="11"/>
      <c r="AI31" s="11"/>
      <c r="AJ31" s="11"/>
    </row>
    <row r="32" spans="1:36" x14ac:dyDescent="0.25">
      <c r="A32" s="34" t="s">
        <v>126</v>
      </c>
      <c r="B32" s="29" t="s">
        <v>72</v>
      </c>
      <c r="C32" s="29" t="s">
        <v>72</v>
      </c>
      <c r="D32" s="29" t="s">
        <v>72</v>
      </c>
      <c r="E32" s="29" t="s">
        <v>72</v>
      </c>
      <c r="F32" s="29" t="s">
        <v>72</v>
      </c>
      <c r="G32" s="29" t="s">
        <v>72</v>
      </c>
      <c r="H32" s="29" t="s">
        <v>72</v>
      </c>
      <c r="I32" s="29" t="s">
        <v>72</v>
      </c>
      <c r="J32" s="29" t="s">
        <v>72</v>
      </c>
      <c r="K32" s="29" t="s">
        <v>72</v>
      </c>
      <c r="L32" s="13">
        <v>32022</v>
      </c>
      <c r="M32" s="17">
        <v>4.3099999999999999E-2</v>
      </c>
      <c r="N32" s="11"/>
      <c r="O32" s="11"/>
      <c r="P32" s="11"/>
      <c r="Q32" s="11"/>
      <c r="R32" s="11"/>
      <c r="S32" s="11"/>
      <c r="T32" s="11"/>
      <c r="U32" s="11"/>
      <c r="V32" s="11"/>
      <c r="W32" s="11"/>
      <c r="X32" s="11"/>
      <c r="Y32" s="11"/>
      <c r="Z32" s="11"/>
      <c r="AA32" s="11"/>
      <c r="AB32" s="11"/>
      <c r="AC32" s="11"/>
      <c r="AD32" s="11"/>
      <c r="AE32" s="11"/>
      <c r="AF32" s="11"/>
      <c r="AG32" s="11"/>
      <c r="AH32" s="11"/>
      <c r="AI32" s="11"/>
      <c r="AJ32" s="11"/>
    </row>
    <row r="33" spans="1:36" x14ac:dyDescent="0.25">
      <c r="A33" s="34" t="s">
        <v>127</v>
      </c>
      <c r="B33" s="29" t="s">
        <v>72</v>
      </c>
      <c r="C33" s="29" t="s">
        <v>72</v>
      </c>
      <c r="D33" s="29" t="s">
        <v>72</v>
      </c>
      <c r="E33" s="29" t="s">
        <v>72</v>
      </c>
      <c r="F33" s="29" t="s">
        <v>72</v>
      </c>
      <c r="G33" s="29" t="s">
        <v>72</v>
      </c>
      <c r="H33" s="29" t="s">
        <v>72</v>
      </c>
      <c r="I33" s="29" t="s">
        <v>72</v>
      </c>
      <c r="J33" s="29" t="s">
        <v>72</v>
      </c>
      <c r="K33" s="29" t="s">
        <v>72</v>
      </c>
      <c r="L33" s="13">
        <v>31346</v>
      </c>
      <c r="M33" s="17">
        <v>4.2200000000000001E-2</v>
      </c>
      <c r="N33" s="11"/>
      <c r="O33" s="11"/>
      <c r="P33" s="11"/>
      <c r="Q33" s="11"/>
      <c r="R33" s="11"/>
      <c r="S33" s="11"/>
      <c r="T33" s="11"/>
      <c r="U33" s="11"/>
      <c r="V33" s="11"/>
      <c r="W33" s="11"/>
      <c r="X33" s="11"/>
      <c r="Y33" s="11"/>
      <c r="Z33" s="11"/>
      <c r="AA33" s="11"/>
      <c r="AB33" s="11"/>
      <c r="AC33" s="11"/>
      <c r="AD33" s="11"/>
      <c r="AE33" s="11"/>
      <c r="AF33" s="11"/>
      <c r="AG33" s="11"/>
      <c r="AH33" s="11"/>
      <c r="AI33" s="11"/>
      <c r="AJ33" s="11"/>
    </row>
    <row r="34" spans="1:36" x14ac:dyDescent="0.25">
      <c r="A34" s="34" t="s">
        <v>123</v>
      </c>
      <c r="B34" s="29" t="s">
        <v>72</v>
      </c>
      <c r="C34" s="29" t="s">
        <v>72</v>
      </c>
      <c r="D34" s="29" t="s">
        <v>72</v>
      </c>
      <c r="E34" s="29" t="s">
        <v>72</v>
      </c>
      <c r="F34" s="29" t="s">
        <v>72</v>
      </c>
      <c r="G34" s="29" t="s">
        <v>72</v>
      </c>
      <c r="H34" s="29" t="s">
        <v>72</v>
      </c>
      <c r="I34" s="29" t="s">
        <v>72</v>
      </c>
      <c r="J34" s="29" t="s">
        <v>72</v>
      </c>
      <c r="K34" s="29" t="s">
        <v>72</v>
      </c>
      <c r="L34" s="13">
        <v>23532</v>
      </c>
      <c r="M34" s="17">
        <v>3.1699999999999999E-2</v>
      </c>
      <c r="N34" s="11"/>
      <c r="O34" s="11"/>
      <c r="P34" s="11"/>
      <c r="Q34" s="11"/>
      <c r="R34" s="11"/>
      <c r="S34" s="11"/>
      <c r="T34" s="11"/>
      <c r="U34" s="11"/>
      <c r="V34" s="11"/>
      <c r="W34" s="11"/>
      <c r="X34" s="11"/>
      <c r="Y34" s="11"/>
      <c r="Z34" s="11"/>
      <c r="AA34" s="11"/>
      <c r="AB34" s="11"/>
      <c r="AC34" s="11"/>
      <c r="AD34" s="11"/>
      <c r="AE34" s="11"/>
      <c r="AF34" s="11"/>
      <c r="AG34" s="11"/>
      <c r="AH34" s="11"/>
      <c r="AI34" s="11"/>
      <c r="AJ34" s="11"/>
    </row>
    <row r="35" spans="1:36" x14ac:dyDescent="0.25">
      <c r="A35" s="33" t="s">
        <v>121</v>
      </c>
      <c r="B35" s="29" t="s">
        <v>72</v>
      </c>
      <c r="C35" s="29" t="s">
        <v>72</v>
      </c>
      <c r="D35" s="29" t="s">
        <v>72</v>
      </c>
      <c r="E35" s="29" t="s">
        <v>72</v>
      </c>
      <c r="F35" s="29" t="s">
        <v>72</v>
      </c>
      <c r="G35" s="29" t="s">
        <v>72</v>
      </c>
      <c r="H35" s="29" t="s">
        <v>72</v>
      </c>
      <c r="I35" s="29" t="s">
        <v>72</v>
      </c>
      <c r="J35" s="29">
        <v>1146</v>
      </c>
      <c r="K35" s="17">
        <v>0.13500000000000001</v>
      </c>
      <c r="L35" s="13">
        <v>144671</v>
      </c>
      <c r="M35" s="17">
        <v>0.19470000000000001</v>
      </c>
      <c r="N35" s="11"/>
      <c r="O35" s="11"/>
      <c r="P35" s="11"/>
      <c r="Q35" s="11"/>
      <c r="R35" s="11"/>
      <c r="S35" s="11"/>
      <c r="T35" s="11"/>
      <c r="U35" s="11"/>
      <c r="V35" s="11"/>
      <c r="W35" s="11"/>
      <c r="X35" s="11"/>
      <c r="Y35" s="11"/>
      <c r="Z35" s="11"/>
      <c r="AA35" s="11"/>
      <c r="AB35" s="11"/>
      <c r="AC35" s="11"/>
      <c r="AD35" s="11"/>
      <c r="AE35" s="11"/>
      <c r="AF35" s="11"/>
      <c r="AG35" s="11"/>
      <c r="AH35" s="11"/>
      <c r="AI35" s="11"/>
      <c r="AJ35" s="11"/>
    </row>
    <row r="36" spans="1:36" x14ac:dyDescent="0.25">
      <c r="A36" s="94" t="s">
        <v>75</v>
      </c>
      <c r="B36" s="95"/>
      <c r="C36" s="95"/>
      <c r="D36" s="95"/>
      <c r="E36" s="95"/>
      <c r="F36" s="95"/>
      <c r="G36" s="95"/>
      <c r="H36" s="95"/>
      <c r="I36" s="95"/>
      <c r="J36" s="95"/>
      <c r="K36" s="96"/>
      <c r="L36" s="97"/>
      <c r="M36" s="97"/>
    </row>
    <row r="37" spans="1:36" x14ac:dyDescent="0.25">
      <c r="A37" s="33" t="s">
        <v>13</v>
      </c>
      <c r="B37" s="13">
        <v>34836</v>
      </c>
      <c r="C37" s="17">
        <v>0.76470000000000005</v>
      </c>
      <c r="D37" s="13">
        <v>33015</v>
      </c>
      <c r="E37" s="17">
        <v>0.63790000000000002</v>
      </c>
      <c r="F37" s="13">
        <v>26221</v>
      </c>
      <c r="G37" s="17">
        <v>0.60270000000000001</v>
      </c>
      <c r="H37" s="13">
        <v>36247</v>
      </c>
      <c r="I37" s="17">
        <v>0.73709999999999998</v>
      </c>
      <c r="J37" s="13">
        <v>37440</v>
      </c>
      <c r="K37" s="17">
        <v>0.75729999999999997</v>
      </c>
      <c r="L37" s="13">
        <v>3964426</v>
      </c>
      <c r="M37" s="17">
        <v>0.74739999999999995</v>
      </c>
    </row>
    <row r="38" spans="1:36" x14ac:dyDescent="0.25">
      <c r="A38" s="33" t="s">
        <v>14</v>
      </c>
      <c r="B38" s="13">
        <v>6422</v>
      </c>
      <c r="C38" s="17">
        <v>0.14099999999999999</v>
      </c>
      <c r="D38" s="13">
        <v>15425</v>
      </c>
      <c r="E38" s="17">
        <v>0.29809999999999998</v>
      </c>
      <c r="F38" s="13">
        <v>9629</v>
      </c>
      <c r="G38" s="17">
        <v>0.2213</v>
      </c>
      <c r="H38" s="13">
        <v>5544</v>
      </c>
      <c r="I38" s="17">
        <v>0.11269999999999999</v>
      </c>
      <c r="J38" s="13">
        <v>5093</v>
      </c>
      <c r="K38" s="17">
        <v>0.10299999999999999</v>
      </c>
      <c r="L38" s="13">
        <v>379951</v>
      </c>
      <c r="M38" s="17">
        <v>7.1599999999999997E-2</v>
      </c>
    </row>
    <row r="39" spans="1:36" x14ac:dyDescent="0.25">
      <c r="A39" s="33" t="s">
        <v>15</v>
      </c>
      <c r="B39" s="13">
        <v>1591</v>
      </c>
      <c r="C39" s="17">
        <v>3.49E-2</v>
      </c>
      <c r="D39" s="13">
        <v>1585</v>
      </c>
      <c r="E39" s="17">
        <v>3.0599999999999999E-2</v>
      </c>
      <c r="F39" s="13">
        <v>5415</v>
      </c>
      <c r="G39" s="17">
        <v>0.1245</v>
      </c>
      <c r="H39" s="13">
        <v>1412</v>
      </c>
      <c r="I39" s="17">
        <v>2.87E-2</v>
      </c>
      <c r="J39" s="13">
        <v>3459</v>
      </c>
      <c r="K39" s="17">
        <v>7.0000000000000007E-2</v>
      </c>
      <c r="L39" s="13">
        <v>178707</v>
      </c>
      <c r="M39" s="17">
        <v>3.3700000000000001E-2</v>
      </c>
    </row>
    <row r="40" spans="1:36" x14ac:dyDescent="0.25">
      <c r="A40" s="34" t="s">
        <v>157</v>
      </c>
      <c r="B40" s="13">
        <v>2708</v>
      </c>
      <c r="C40" s="17">
        <v>5.9400000000000001E-2</v>
      </c>
      <c r="D40" s="13">
        <v>1728</v>
      </c>
      <c r="E40" s="17">
        <v>3.3399999999999999E-2</v>
      </c>
      <c r="F40" s="13">
        <v>2240</v>
      </c>
      <c r="G40" s="17">
        <v>5.1499999999999997E-2</v>
      </c>
      <c r="H40" s="13">
        <v>5972</v>
      </c>
      <c r="I40" s="17">
        <v>0.12139999999999999</v>
      </c>
      <c r="J40" s="13">
        <v>3447</v>
      </c>
      <c r="K40" s="17">
        <v>6.9699999999999998E-2</v>
      </c>
      <c r="L40" s="13">
        <v>781370</v>
      </c>
      <c r="M40" s="17">
        <v>0.14729999999999999</v>
      </c>
    </row>
    <row r="41" spans="1:36" x14ac:dyDescent="0.25">
      <c r="A41" s="94" t="s">
        <v>26</v>
      </c>
      <c r="B41" s="95"/>
      <c r="C41" s="95"/>
      <c r="D41" s="95"/>
      <c r="E41" s="95"/>
      <c r="F41" s="95"/>
      <c r="G41" s="95"/>
      <c r="H41" s="95"/>
      <c r="I41" s="95"/>
      <c r="J41" s="95"/>
      <c r="K41" s="96"/>
      <c r="L41" s="97"/>
      <c r="M41" s="97"/>
    </row>
    <row r="42" spans="1:36" x14ac:dyDescent="0.25">
      <c r="A42" s="33" t="s">
        <v>19</v>
      </c>
      <c r="B42" s="13">
        <v>32352</v>
      </c>
      <c r="C42" s="17">
        <v>0.73409999999999997</v>
      </c>
      <c r="D42" s="13">
        <v>41743</v>
      </c>
      <c r="E42" s="17">
        <v>0.79490000000000005</v>
      </c>
      <c r="F42" s="13">
        <v>33076</v>
      </c>
      <c r="G42" s="17">
        <v>0.75780000000000003</v>
      </c>
      <c r="H42" s="13">
        <v>38044</v>
      </c>
      <c r="I42" s="17">
        <v>0.77449999999999997</v>
      </c>
      <c r="J42" s="13">
        <v>40363</v>
      </c>
      <c r="K42" s="17">
        <v>0.81850000000000001</v>
      </c>
      <c r="L42" s="13">
        <v>4171963</v>
      </c>
      <c r="M42" s="17">
        <v>0.78169999999999995</v>
      </c>
    </row>
    <row r="43" spans="1:36" x14ac:dyDescent="0.25">
      <c r="A43" s="33" t="s">
        <v>17</v>
      </c>
      <c r="B43" s="13">
        <v>7180</v>
      </c>
      <c r="C43" s="17">
        <v>0.16289999999999999</v>
      </c>
      <c r="D43" s="13">
        <v>8563</v>
      </c>
      <c r="E43" s="17">
        <v>0.16309999999999999</v>
      </c>
      <c r="F43" s="13">
        <v>3980</v>
      </c>
      <c r="G43" s="17">
        <v>9.1200000000000003E-2</v>
      </c>
      <c r="H43" s="13">
        <v>6861</v>
      </c>
      <c r="I43" s="17">
        <v>0.13969999999999999</v>
      </c>
      <c r="J43" s="13">
        <v>4852</v>
      </c>
      <c r="K43" s="17">
        <v>9.8400000000000001E-2</v>
      </c>
      <c r="L43" s="13">
        <v>707190</v>
      </c>
      <c r="M43" s="17">
        <v>0.13250000000000001</v>
      </c>
    </row>
    <row r="44" spans="1:36" x14ac:dyDescent="0.25">
      <c r="A44" s="33" t="s">
        <v>18</v>
      </c>
      <c r="B44" s="13">
        <v>4540</v>
      </c>
      <c r="C44" s="17">
        <v>0.10299999999999999</v>
      </c>
      <c r="D44" s="13">
        <v>2209</v>
      </c>
      <c r="E44" s="17">
        <v>4.2099999999999999E-2</v>
      </c>
      <c r="F44" s="13">
        <v>6592</v>
      </c>
      <c r="G44" s="17">
        <v>0.151</v>
      </c>
      <c r="H44" s="13">
        <v>4218</v>
      </c>
      <c r="I44" s="17">
        <v>8.5900000000000004E-2</v>
      </c>
      <c r="J44" s="13">
        <v>4098</v>
      </c>
      <c r="K44" s="17">
        <v>8.3099999999999993E-2</v>
      </c>
      <c r="L44" s="13">
        <v>457771</v>
      </c>
      <c r="M44" s="17">
        <v>8.5800000000000001E-2</v>
      </c>
    </row>
    <row r="45" spans="1:36" x14ac:dyDescent="0.25">
      <c r="A45" s="3" t="s">
        <v>24</v>
      </c>
      <c r="B45" s="13">
        <v>7083</v>
      </c>
      <c r="C45" s="17">
        <v>0.60429999999999995</v>
      </c>
      <c r="D45" s="13">
        <v>4683</v>
      </c>
      <c r="E45" s="17">
        <v>0.441</v>
      </c>
      <c r="F45" s="13">
        <v>3090</v>
      </c>
      <c r="G45" s="17">
        <v>0.29270000000000002</v>
      </c>
      <c r="H45" s="13">
        <v>7922</v>
      </c>
      <c r="I45" s="17">
        <v>0.71860000000000002</v>
      </c>
      <c r="J45" s="29" t="s">
        <v>72</v>
      </c>
      <c r="K45" s="29" t="s">
        <v>72</v>
      </c>
      <c r="L45" s="13">
        <v>723516</v>
      </c>
      <c r="M45" s="17">
        <v>0.63649999999999995</v>
      </c>
    </row>
    <row r="46" spans="1:36" x14ac:dyDescent="0.25">
      <c r="A46" s="3" t="s">
        <v>20</v>
      </c>
      <c r="B46" s="13">
        <v>4637</v>
      </c>
      <c r="C46" s="17">
        <v>0.3957</v>
      </c>
      <c r="D46" s="13">
        <v>5936</v>
      </c>
      <c r="E46" s="17">
        <v>0.55900000000000005</v>
      </c>
      <c r="F46" s="13">
        <v>7465</v>
      </c>
      <c r="G46" s="17">
        <v>0.70730000000000004</v>
      </c>
      <c r="H46" s="13">
        <v>3102</v>
      </c>
      <c r="I46" s="17">
        <v>0.28139999999999998</v>
      </c>
      <c r="J46" s="29" t="s">
        <v>72</v>
      </c>
      <c r="K46" s="29" t="s">
        <v>72</v>
      </c>
      <c r="L46" s="13">
        <v>413127</v>
      </c>
      <c r="M46" s="17">
        <v>0.36349999999999999</v>
      </c>
    </row>
    <row r="47" spans="1:36" x14ac:dyDescent="0.25">
      <c r="A47" s="92" t="s">
        <v>60</v>
      </c>
      <c r="B47" s="93"/>
      <c r="C47" s="93"/>
      <c r="D47" s="93"/>
      <c r="E47" s="93"/>
      <c r="F47" s="93"/>
      <c r="G47" s="93"/>
      <c r="H47" s="93"/>
      <c r="I47" s="93"/>
      <c r="J47" s="93"/>
      <c r="K47" s="93"/>
      <c r="L47" s="76"/>
      <c r="M47" s="76"/>
    </row>
    <row r="48" spans="1:36" x14ac:dyDescent="0.25">
      <c r="A48" s="94" t="s">
        <v>34</v>
      </c>
      <c r="B48" s="95"/>
      <c r="C48" s="95"/>
      <c r="D48" s="95"/>
      <c r="E48" s="95"/>
      <c r="F48" s="95"/>
      <c r="G48" s="95"/>
      <c r="H48" s="95"/>
      <c r="I48" s="95"/>
      <c r="J48" s="95"/>
      <c r="K48" s="96"/>
      <c r="L48" s="97"/>
      <c r="M48" s="97"/>
    </row>
    <row r="49" spans="1:36" x14ac:dyDescent="0.25">
      <c r="A49" s="33" t="s">
        <v>67</v>
      </c>
      <c r="B49" s="13">
        <v>8924</v>
      </c>
      <c r="C49" s="17">
        <v>0.1968</v>
      </c>
      <c r="D49" s="13">
        <v>10642</v>
      </c>
      <c r="E49" s="17">
        <v>0.20280000000000001</v>
      </c>
      <c r="F49" s="13">
        <v>7121</v>
      </c>
      <c r="G49" s="17">
        <v>0.1615</v>
      </c>
      <c r="H49" s="13">
        <v>8285</v>
      </c>
      <c r="I49" s="17">
        <v>0.16850000000000001</v>
      </c>
      <c r="J49" s="13">
        <v>5248</v>
      </c>
      <c r="K49" s="17">
        <v>0.10589999999999999</v>
      </c>
      <c r="L49" s="13">
        <v>837470</v>
      </c>
      <c r="M49" s="17">
        <v>0.15679999999999999</v>
      </c>
    </row>
    <row r="50" spans="1:36" x14ac:dyDescent="0.25">
      <c r="A50" s="27" t="s">
        <v>158</v>
      </c>
      <c r="B50" s="29" t="s">
        <v>72</v>
      </c>
      <c r="C50" s="29" t="s">
        <v>72</v>
      </c>
      <c r="D50" s="29" t="s">
        <v>72</v>
      </c>
      <c r="E50" s="29" t="s">
        <v>72</v>
      </c>
      <c r="F50" s="29" t="s">
        <v>72</v>
      </c>
      <c r="G50" s="29" t="s">
        <v>72</v>
      </c>
      <c r="H50" s="29" t="s">
        <v>72</v>
      </c>
      <c r="I50" s="29" t="s">
        <v>72</v>
      </c>
      <c r="J50" s="29" t="s">
        <v>72</v>
      </c>
      <c r="K50" s="29" t="s">
        <v>72</v>
      </c>
      <c r="L50" s="13">
        <v>594433</v>
      </c>
      <c r="M50" s="17">
        <v>0.72519999999999996</v>
      </c>
      <c r="N50" s="11"/>
      <c r="O50" s="11"/>
      <c r="P50" s="11"/>
      <c r="Q50" s="11"/>
      <c r="R50" s="11"/>
      <c r="S50" s="11"/>
      <c r="T50" s="11"/>
      <c r="U50" s="11"/>
      <c r="V50" s="11"/>
      <c r="W50" s="11"/>
      <c r="X50" s="11"/>
      <c r="Y50" s="11"/>
      <c r="Z50" s="11"/>
      <c r="AA50" s="11"/>
      <c r="AB50" s="11"/>
      <c r="AC50" s="11"/>
      <c r="AD50" s="11"/>
      <c r="AE50" s="11"/>
      <c r="AF50" s="11"/>
      <c r="AG50" s="11"/>
      <c r="AH50" s="11"/>
      <c r="AI50" s="11"/>
      <c r="AJ50" s="11"/>
    </row>
    <row r="51" spans="1:36" x14ac:dyDescent="0.25">
      <c r="A51" s="27" t="s">
        <v>159</v>
      </c>
      <c r="B51" s="29" t="s">
        <v>72</v>
      </c>
      <c r="C51" s="29" t="s">
        <v>72</v>
      </c>
      <c r="D51" s="29" t="s">
        <v>72</v>
      </c>
      <c r="E51" s="29" t="s">
        <v>72</v>
      </c>
      <c r="F51" s="29" t="s">
        <v>72</v>
      </c>
      <c r="G51" s="29" t="s">
        <v>72</v>
      </c>
      <c r="H51" s="29" t="s">
        <v>72</v>
      </c>
      <c r="I51" s="29" t="s">
        <v>72</v>
      </c>
      <c r="J51" s="13">
        <v>3226</v>
      </c>
      <c r="K51" s="17">
        <v>0.64370000000000005</v>
      </c>
      <c r="L51" s="13">
        <v>354986</v>
      </c>
      <c r="M51" s="17">
        <v>0.43309999999999998</v>
      </c>
      <c r="N51" s="11"/>
      <c r="O51" s="11"/>
      <c r="P51" s="11"/>
      <c r="Q51" s="11"/>
      <c r="R51" s="11"/>
      <c r="S51" s="11"/>
      <c r="T51" s="11"/>
      <c r="U51" s="11"/>
      <c r="V51" s="11"/>
      <c r="W51" s="11"/>
      <c r="X51" s="11"/>
      <c r="Y51" s="11"/>
      <c r="Z51" s="11"/>
      <c r="AA51" s="11"/>
      <c r="AB51" s="11"/>
      <c r="AC51" s="11"/>
      <c r="AD51" s="11"/>
      <c r="AE51" s="11"/>
      <c r="AF51" s="11"/>
      <c r="AG51" s="11"/>
      <c r="AH51" s="11"/>
      <c r="AI51" s="11"/>
      <c r="AJ51" s="11"/>
    </row>
    <row r="52" spans="1:36" x14ac:dyDescent="0.25">
      <c r="A52" s="33" t="s">
        <v>36</v>
      </c>
      <c r="B52" s="13">
        <v>1822</v>
      </c>
      <c r="C52" s="17">
        <v>4.5400000000000003E-2</v>
      </c>
      <c r="D52" s="13">
        <v>3524</v>
      </c>
      <c r="E52" s="17">
        <v>8.4500000000000006E-2</v>
      </c>
      <c r="F52" s="13">
        <v>1065</v>
      </c>
      <c r="G52" s="17">
        <v>3.2099999999999997E-2</v>
      </c>
      <c r="H52" s="13">
        <v>2167</v>
      </c>
      <c r="I52" s="17">
        <v>5.0999999999999997E-2</v>
      </c>
      <c r="J52" s="13">
        <v>3923</v>
      </c>
      <c r="K52" s="17">
        <v>9.0999999999999998E-2</v>
      </c>
      <c r="L52" s="13">
        <v>570212</v>
      </c>
      <c r="M52" s="17">
        <v>0.1138</v>
      </c>
    </row>
    <row r="53" spans="1:36" x14ac:dyDescent="0.25">
      <c r="A53" s="27" t="s">
        <v>158</v>
      </c>
      <c r="B53" s="29" t="s">
        <v>72</v>
      </c>
      <c r="C53" s="29" t="s">
        <v>72</v>
      </c>
      <c r="D53" s="29" t="s">
        <v>72</v>
      </c>
      <c r="E53" s="29" t="s">
        <v>72</v>
      </c>
      <c r="F53" s="29" t="s">
        <v>72</v>
      </c>
      <c r="G53" s="29" t="s">
        <v>72</v>
      </c>
      <c r="H53" s="29" t="s">
        <v>72</v>
      </c>
      <c r="I53" s="29" t="s">
        <v>72</v>
      </c>
      <c r="J53" s="13">
        <v>2658</v>
      </c>
      <c r="K53" s="17">
        <v>0.67759999999999998</v>
      </c>
      <c r="L53" s="13">
        <v>358711</v>
      </c>
      <c r="M53" s="17">
        <v>0.64500000000000002</v>
      </c>
    </row>
    <row r="54" spans="1:36" x14ac:dyDescent="0.25">
      <c r="A54" s="27" t="s">
        <v>159</v>
      </c>
      <c r="B54" s="29" t="s">
        <v>72</v>
      </c>
      <c r="C54" s="29" t="s">
        <v>72</v>
      </c>
      <c r="D54" s="29" t="s">
        <v>72</v>
      </c>
      <c r="E54" s="29" t="s">
        <v>72</v>
      </c>
      <c r="F54" s="29" t="s">
        <v>72</v>
      </c>
      <c r="G54" s="29" t="s">
        <v>72</v>
      </c>
      <c r="H54" s="29" t="s">
        <v>72</v>
      </c>
      <c r="I54" s="29" t="s">
        <v>72</v>
      </c>
      <c r="J54" s="29">
        <v>2920</v>
      </c>
      <c r="K54" s="17">
        <v>0.74419999999999997</v>
      </c>
      <c r="L54" s="13">
        <v>276368</v>
      </c>
      <c r="M54" s="17">
        <v>0.49690000000000001</v>
      </c>
    </row>
    <row r="55" spans="1:36" x14ac:dyDescent="0.25">
      <c r="A55" s="33" t="s">
        <v>35</v>
      </c>
      <c r="B55" s="13">
        <v>4308</v>
      </c>
      <c r="C55" s="17">
        <v>9.5000000000000001E-2</v>
      </c>
      <c r="D55" s="13">
        <v>5575</v>
      </c>
      <c r="E55" s="17">
        <v>0.1062</v>
      </c>
      <c r="F55" s="13">
        <v>2056</v>
      </c>
      <c r="G55" s="17">
        <v>4.6800000000000001E-2</v>
      </c>
      <c r="H55" s="13">
        <v>2360</v>
      </c>
      <c r="I55" s="17">
        <v>4.8000000000000001E-2</v>
      </c>
      <c r="J55" s="13">
        <v>3801</v>
      </c>
      <c r="K55" s="17">
        <v>7.6899999999999996E-2</v>
      </c>
      <c r="L55" s="13">
        <v>605943</v>
      </c>
      <c r="M55" s="17">
        <v>0.1134</v>
      </c>
    </row>
    <row r="56" spans="1:36" x14ac:dyDescent="0.25">
      <c r="A56" s="27" t="s">
        <v>158</v>
      </c>
      <c r="B56" s="29" t="s">
        <v>72</v>
      </c>
      <c r="C56" s="29" t="s">
        <v>72</v>
      </c>
      <c r="D56" s="29" t="s">
        <v>72</v>
      </c>
      <c r="E56" s="29" t="s">
        <v>72</v>
      </c>
      <c r="F56" s="29" t="s">
        <v>72</v>
      </c>
      <c r="G56" s="29" t="s">
        <v>72</v>
      </c>
      <c r="H56" s="29" t="s">
        <v>72</v>
      </c>
      <c r="I56" s="29" t="s">
        <v>72</v>
      </c>
      <c r="J56" s="29" t="s">
        <v>72</v>
      </c>
      <c r="K56" s="29" t="s">
        <v>72</v>
      </c>
      <c r="L56" s="13">
        <v>459217</v>
      </c>
      <c r="M56" s="17">
        <v>0.76729999999999998</v>
      </c>
    </row>
    <row r="57" spans="1:36" x14ac:dyDescent="0.25">
      <c r="A57" s="27" t="s">
        <v>159</v>
      </c>
      <c r="B57" s="29" t="s">
        <v>72</v>
      </c>
      <c r="C57" s="29" t="s">
        <v>72</v>
      </c>
      <c r="D57" s="29" t="s">
        <v>72</v>
      </c>
      <c r="E57" s="29" t="s">
        <v>72</v>
      </c>
      <c r="F57" s="29" t="s">
        <v>72</v>
      </c>
      <c r="G57" s="29" t="s">
        <v>72</v>
      </c>
      <c r="H57" s="29" t="s">
        <v>72</v>
      </c>
      <c r="I57" s="29" t="s">
        <v>72</v>
      </c>
      <c r="J57" s="29">
        <v>2841</v>
      </c>
      <c r="K57" s="17">
        <v>0.74750000000000005</v>
      </c>
      <c r="L57" s="13">
        <v>223579</v>
      </c>
      <c r="M57" s="17">
        <v>0.37359999999999999</v>
      </c>
    </row>
    <row r="58" spans="1:36" x14ac:dyDescent="0.25">
      <c r="A58" s="33" t="s">
        <v>62</v>
      </c>
      <c r="B58" s="13" t="s">
        <v>72</v>
      </c>
      <c r="C58" s="13" t="s">
        <v>72</v>
      </c>
      <c r="D58" s="13" t="s">
        <v>72</v>
      </c>
      <c r="E58" s="13" t="s">
        <v>72</v>
      </c>
      <c r="F58" s="13">
        <v>1049</v>
      </c>
      <c r="G58" s="17">
        <v>2.3800000000000002E-2</v>
      </c>
      <c r="H58" s="13">
        <v>3366</v>
      </c>
      <c r="I58" s="17">
        <v>6.8400000000000002E-2</v>
      </c>
      <c r="J58" s="13">
        <v>965.75909999999999</v>
      </c>
      <c r="K58" s="17">
        <v>1.95E-2</v>
      </c>
      <c r="L58" s="13">
        <v>296844</v>
      </c>
      <c r="M58" s="17">
        <v>5.5199999999999999E-2</v>
      </c>
    </row>
    <row r="59" spans="1:36" x14ac:dyDescent="0.25">
      <c r="A59" s="27" t="s">
        <v>158</v>
      </c>
      <c r="B59" s="29" t="s">
        <v>72</v>
      </c>
      <c r="C59" s="29" t="s">
        <v>72</v>
      </c>
      <c r="D59" s="29" t="s">
        <v>72</v>
      </c>
      <c r="E59" s="29" t="s">
        <v>72</v>
      </c>
      <c r="F59" s="29" t="s">
        <v>72</v>
      </c>
      <c r="G59" s="29" t="s">
        <v>72</v>
      </c>
      <c r="H59" s="29" t="s">
        <v>72</v>
      </c>
      <c r="I59" s="29" t="s">
        <v>72</v>
      </c>
      <c r="J59" s="29" t="s">
        <v>72</v>
      </c>
      <c r="K59" s="29" t="s">
        <v>72</v>
      </c>
      <c r="L59" s="13">
        <v>185591</v>
      </c>
      <c r="M59" s="17">
        <v>0.64159999999999995</v>
      </c>
      <c r="N59" s="11"/>
      <c r="O59" s="11"/>
      <c r="P59" s="11"/>
      <c r="Q59" s="11"/>
      <c r="R59" s="11"/>
      <c r="S59" s="11"/>
      <c r="T59" s="11"/>
      <c r="U59" s="11"/>
      <c r="V59" s="11"/>
      <c r="W59" s="11"/>
      <c r="X59" s="11"/>
      <c r="Y59" s="11"/>
      <c r="Z59" s="11"/>
      <c r="AA59" s="11"/>
      <c r="AB59" s="11"/>
      <c r="AC59" s="11"/>
      <c r="AD59" s="11"/>
      <c r="AE59" s="11"/>
      <c r="AF59" s="11"/>
      <c r="AG59" s="11"/>
      <c r="AH59" s="11"/>
      <c r="AI59" s="11"/>
      <c r="AJ59" s="11"/>
    </row>
    <row r="60" spans="1:36" x14ac:dyDescent="0.25">
      <c r="A60" s="27" t="s">
        <v>159</v>
      </c>
      <c r="B60" s="29" t="s">
        <v>72</v>
      </c>
      <c r="C60" s="29" t="s">
        <v>72</v>
      </c>
      <c r="D60" s="29" t="s">
        <v>72</v>
      </c>
      <c r="E60" s="29" t="s">
        <v>72</v>
      </c>
      <c r="F60" s="29" t="s">
        <v>72</v>
      </c>
      <c r="G60" s="29" t="s">
        <v>72</v>
      </c>
      <c r="H60" s="29" t="s">
        <v>72</v>
      </c>
      <c r="I60" s="29" t="s">
        <v>72</v>
      </c>
      <c r="J60" s="29" t="s">
        <v>72</v>
      </c>
      <c r="K60" s="29" t="s">
        <v>72</v>
      </c>
      <c r="L60" s="13">
        <v>168922</v>
      </c>
      <c r="M60" s="17">
        <v>0.58399999999999996</v>
      </c>
      <c r="N60" s="11"/>
      <c r="O60" s="11"/>
      <c r="P60" s="11"/>
      <c r="Q60" s="11"/>
      <c r="R60" s="11"/>
      <c r="S60" s="11"/>
      <c r="T60" s="11"/>
      <c r="U60" s="11"/>
      <c r="V60" s="11"/>
      <c r="W60" s="11"/>
      <c r="X60" s="11"/>
      <c r="Y60" s="11"/>
      <c r="Z60" s="11"/>
      <c r="AA60" s="11"/>
      <c r="AB60" s="11"/>
      <c r="AC60" s="11"/>
      <c r="AD60" s="11"/>
      <c r="AE60" s="11"/>
      <c r="AF60" s="11"/>
      <c r="AG60" s="11"/>
      <c r="AH60" s="11"/>
      <c r="AI60" s="11"/>
      <c r="AJ60" s="11"/>
    </row>
    <row r="61" spans="1:36" x14ac:dyDescent="0.25">
      <c r="A61" s="63" t="s">
        <v>173</v>
      </c>
      <c r="B61" s="13" t="s">
        <v>72</v>
      </c>
      <c r="C61" s="13" t="s">
        <v>72</v>
      </c>
      <c r="D61" s="13" t="s">
        <v>72</v>
      </c>
      <c r="E61" s="13" t="s">
        <v>72</v>
      </c>
      <c r="F61" s="13">
        <v>3631</v>
      </c>
      <c r="G61" s="17">
        <v>0.15379999999999999</v>
      </c>
      <c r="H61" s="13">
        <v>4568</v>
      </c>
      <c r="I61" s="17">
        <v>0.18129999999999999</v>
      </c>
      <c r="J61" s="13">
        <v>1990</v>
      </c>
      <c r="K61" s="17">
        <v>9.9900000000000003E-2</v>
      </c>
      <c r="L61" s="13">
        <v>345778</v>
      </c>
      <c r="M61" s="17">
        <v>0.1328</v>
      </c>
    </row>
    <row r="62" spans="1:36" x14ac:dyDescent="0.25">
      <c r="A62" s="28" t="s">
        <v>104</v>
      </c>
      <c r="B62" s="29" t="s">
        <v>72</v>
      </c>
      <c r="C62" s="29" t="s">
        <v>72</v>
      </c>
      <c r="D62" s="29" t="s">
        <v>72</v>
      </c>
      <c r="E62" s="29" t="s">
        <v>72</v>
      </c>
      <c r="F62" s="29" t="s">
        <v>72</v>
      </c>
      <c r="G62" s="29" t="s">
        <v>72</v>
      </c>
      <c r="H62" s="29" t="s">
        <v>72</v>
      </c>
      <c r="I62" s="29" t="s">
        <v>72</v>
      </c>
      <c r="J62" s="13">
        <v>1352</v>
      </c>
      <c r="K62" s="17">
        <v>2.7300000000000001E-2</v>
      </c>
      <c r="L62" s="13">
        <v>291358</v>
      </c>
      <c r="M62" s="17">
        <v>5.4300000000000001E-2</v>
      </c>
      <c r="N62" s="11"/>
      <c r="O62" s="11"/>
      <c r="P62" s="11"/>
      <c r="Q62" s="11"/>
      <c r="R62" s="11"/>
      <c r="S62" s="11"/>
      <c r="T62" s="11"/>
      <c r="U62" s="11"/>
      <c r="V62" s="11"/>
      <c r="W62" s="11"/>
      <c r="X62" s="11"/>
      <c r="Y62" s="11"/>
      <c r="Z62" s="11"/>
      <c r="AA62" s="11"/>
      <c r="AB62" s="11"/>
      <c r="AC62" s="11"/>
      <c r="AD62" s="11"/>
      <c r="AE62" s="11"/>
      <c r="AF62" s="11"/>
      <c r="AG62" s="11"/>
      <c r="AH62" s="11"/>
      <c r="AI62" s="11"/>
      <c r="AJ62" s="11"/>
    </row>
    <row r="63" spans="1:36" x14ac:dyDescent="0.25">
      <c r="A63" s="28" t="s">
        <v>105</v>
      </c>
      <c r="B63" s="29" t="s">
        <v>72</v>
      </c>
      <c r="C63" s="29" t="s">
        <v>72</v>
      </c>
      <c r="D63" s="29" t="s">
        <v>72</v>
      </c>
      <c r="E63" s="29" t="s">
        <v>72</v>
      </c>
      <c r="F63" s="29" t="s">
        <v>72</v>
      </c>
      <c r="G63" s="29" t="s">
        <v>72</v>
      </c>
      <c r="H63" s="29" t="s">
        <v>72</v>
      </c>
      <c r="I63" s="29" t="s">
        <v>72</v>
      </c>
      <c r="J63" s="13">
        <v>3145</v>
      </c>
      <c r="K63" s="17">
        <v>6.3899999999999998E-2</v>
      </c>
      <c r="L63" s="13">
        <v>295586</v>
      </c>
      <c r="M63" s="17">
        <v>5.5199999999999999E-2</v>
      </c>
      <c r="N63" s="11"/>
      <c r="O63" s="11"/>
      <c r="P63" s="11"/>
      <c r="Q63" s="11"/>
      <c r="R63" s="11"/>
      <c r="S63" s="11"/>
      <c r="T63" s="11"/>
      <c r="U63" s="11"/>
      <c r="V63" s="11"/>
      <c r="W63" s="11"/>
      <c r="X63" s="11"/>
      <c r="Y63" s="11"/>
      <c r="Z63" s="11"/>
      <c r="AA63" s="11"/>
      <c r="AB63" s="11"/>
      <c r="AC63" s="11"/>
      <c r="AD63" s="11"/>
      <c r="AE63" s="11"/>
      <c r="AF63" s="11"/>
      <c r="AG63" s="11"/>
      <c r="AH63" s="11"/>
      <c r="AI63" s="11"/>
      <c r="AJ63" s="11"/>
    </row>
    <row r="64" spans="1:36" x14ac:dyDescent="0.25">
      <c r="A64" s="28" t="s">
        <v>106</v>
      </c>
      <c r="B64" s="29" t="s">
        <v>72</v>
      </c>
      <c r="C64" s="29" t="s">
        <v>72</v>
      </c>
      <c r="D64" s="29" t="s">
        <v>72</v>
      </c>
      <c r="E64" s="29" t="s">
        <v>72</v>
      </c>
      <c r="F64" s="29" t="s">
        <v>72</v>
      </c>
      <c r="G64" s="29" t="s">
        <v>72</v>
      </c>
      <c r="H64" s="29" t="s">
        <v>72</v>
      </c>
      <c r="I64" s="29" t="s">
        <v>72</v>
      </c>
      <c r="J64" s="13">
        <v>2812</v>
      </c>
      <c r="K64" s="17">
        <v>5.7000000000000002E-2</v>
      </c>
      <c r="L64" s="13">
        <v>297652</v>
      </c>
      <c r="M64" s="17">
        <v>5.5500000000000001E-2</v>
      </c>
      <c r="N64" s="11"/>
      <c r="O64" s="11"/>
      <c r="P64" s="11"/>
      <c r="Q64" s="11"/>
      <c r="R64" s="11"/>
      <c r="S64" s="11"/>
      <c r="T64" s="11"/>
      <c r="U64" s="11"/>
      <c r="V64" s="11"/>
      <c r="W64" s="11"/>
      <c r="X64" s="11"/>
      <c r="Y64" s="11"/>
      <c r="Z64" s="11"/>
      <c r="AA64" s="11"/>
      <c r="AB64" s="11"/>
      <c r="AC64" s="11"/>
      <c r="AD64" s="11"/>
      <c r="AE64" s="11"/>
      <c r="AF64" s="11"/>
      <c r="AG64" s="11"/>
      <c r="AH64" s="11"/>
      <c r="AI64" s="11"/>
      <c r="AJ64" s="11"/>
    </row>
    <row r="65" spans="1:36" x14ac:dyDescent="0.25">
      <c r="A65" s="28" t="s">
        <v>107</v>
      </c>
      <c r="B65" s="29" t="s">
        <v>72</v>
      </c>
      <c r="C65" s="29" t="s">
        <v>72</v>
      </c>
      <c r="D65" s="29" t="s">
        <v>72</v>
      </c>
      <c r="E65" s="29" t="s">
        <v>72</v>
      </c>
      <c r="F65" s="29" t="s">
        <v>72</v>
      </c>
      <c r="G65" s="29" t="s">
        <v>72</v>
      </c>
      <c r="H65" s="29" t="s">
        <v>72</v>
      </c>
      <c r="I65" s="29" t="s">
        <v>72</v>
      </c>
      <c r="J65" s="13">
        <v>1575</v>
      </c>
      <c r="K65" s="17">
        <v>3.1899999999999998E-2</v>
      </c>
      <c r="L65" s="13">
        <v>386408</v>
      </c>
      <c r="M65" s="17">
        <v>7.2099999999999997E-2</v>
      </c>
      <c r="N65" s="11"/>
      <c r="O65" s="11"/>
      <c r="P65" s="11"/>
      <c r="Q65" s="11"/>
      <c r="R65" s="11"/>
      <c r="S65" s="11"/>
      <c r="T65" s="11"/>
      <c r="U65" s="11"/>
      <c r="V65" s="11"/>
      <c r="W65" s="11"/>
      <c r="X65" s="11"/>
      <c r="Y65" s="11"/>
      <c r="Z65" s="11"/>
      <c r="AA65" s="11"/>
      <c r="AB65" s="11"/>
      <c r="AC65" s="11"/>
      <c r="AD65" s="11"/>
      <c r="AE65" s="11"/>
      <c r="AF65" s="11"/>
      <c r="AG65" s="11"/>
      <c r="AH65" s="11"/>
      <c r="AI65" s="11"/>
      <c r="AJ65" s="11"/>
    </row>
    <row r="66" spans="1:36" x14ac:dyDescent="0.25">
      <c r="A66" s="92" t="s">
        <v>59</v>
      </c>
      <c r="B66" s="93"/>
      <c r="C66" s="93"/>
      <c r="D66" s="93"/>
      <c r="E66" s="93"/>
      <c r="F66" s="93"/>
      <c r="G66" s="93"/>
      <c r="H66" s="93"/>
      <c r="I66" s="93"/>
      <c r="J66" s="93"/>
      <c r="K66" s="93"/>
      <c r="L66" s="76"/>
      <c r="M66" s="76"/>
    </row>
    <row r="67" spans="1:36" x14ac:dyDescent="0.25">
      <c r="A67" s="33" t="s">
        <v>30</v>
      </c>
      <c r="B67" s="13">
        <v>29571</v>
      </c>
      <c r="C67" s="17">
        <v>0.65500000000000003</v>
      </c>
      <c r="D67" s="13">
        <v>33023</v>
      </c>
      <c r="E67" s="17">
        <v>0.63339999999999996</v>
      </c>
      <c r="F67" s="13">
        <v>28565</v>
      </c>
      <c r="G67" s="17">
        <v>0.64959999999999996</v>
      </c>
      <c r="H67" s="13">
        <v>31613</v>
      </c>
      <c r="I67" s="17">
        <v>0.64700000000000002</v>
      </c>
      <c r="J67" s="13">
        <v>29096</v>
      </c>
      <c r="K67" s="17">
        <v>0.58950000000000002</v>
      </c>
      <c r="L67" s="13">
        <v>3549819</v>
      </c>
      <c r="M67" s="17">
        <v>0.66400000000000003</v>
      </c>
    </row>
    <row r="68" spans="1:36" x14ac:dyDescent="0.25">
      <c r="A68" s="33" t="s">
        <v>31</v>
      </c>
      <c r="B68" s="13">
        <v>26113</v>
      </c>
      <c r="C68" s="17">
        <v>0.57640000000000002</v>
      </c>
      <c r="D68" s="13">
        <v>26637</v>
      </c>
      <c r="E68" s="17">
        <v>0.51300000000000001</v>
      </c>
      <c r="F68" s="13">
        <v>18483</v>
      </c>
      <c r="G68" s="17">
        <v>0.42480000000000001</v>
      </c>
      <c r="H68" s="13">
        <v>27748</v>
      </c>
      <c r="I68" s="17">
        <v>0.57469999999999999</v>
      </c>
      <c r="J68" s="13">
        <v>28354</v>
      </c>
      <c r="K68" s="17">
        <v>0.57830000000000004</v>
      </c>
      <c r="L68" s="13">
        <v>3726709</v>
      </c>
      <c r="M68" s="17">
        <v>0.7026</v>
      </c>
    </row>
    <row r="69" spans="1:36" x14ac:dyDescent="0.25">
      <c r="A69" s="33" t="s">
        <v>32</v>
      </c>
      <c r="B69" s="13" t="s">
        <v>72</v>
      </c>
      <c r="C69" s="17" t="s">
        <v>72</v>
      </c>
      <c r="D69" s="13" t="s">
        <v>72</v>
      </c>
      <c r="E69" s="17" t="s">
        <v>72</v>
      </c>
      <c r="F69" s="13">
        <v>34709</v>
      </c>
      <c r="G69" s="17">
        <v>0.7944</v>
      </c>
      <c r="H69" s="13">
        <v>42829</v>
      </c>
      <c r="I69" s="17">
        <v>0.87409999999999999</v>
      </c>
      <c r="J69" s="13">
        <v>43544</v>
      </c>
      <c r="K69" s="17">
        <v>0.8871</v>
      </c>
      <c r="L69" s="13">
        <v>4484274</v>
      </c>
      <c r="M69" s="17">
        <v>0.83830000000000005</v>
      </c>
    </row>
    <row r="70" spans="1:36" x14ac:dyDescent="0.25">
      <c r="A70" s="33" t="s">
        <v>33</v>
      </c>
      <c r="B70" s="13" t="s">
        <v>72</v>
      </c>
      <c r="C70" s="17" t="s">
        <v>72</v>
      </c>
      <c r="D70" s="13" t="s">
        <v>72</v>
      </c>
      <c r="E70" s="17" t="s">
        <v>72</v>
      </c>
      <c r="F70" s="13">
        <v>8983</v>
      </c>
      <c r="G70" s="17">
        <v>0.2056</v>
      </c>
      <c r="H70" s="13">
        <v>6170</v>
      </c>
      <c r="I70" s="17">
        <v>0.12590000000000001</v>
      </c>
      <c r="J70" s="13">
        <v>5544</v>
      </c>
      <c r="K70" s="17">
        <v>0.1129</v>
      </c>
      <c r="L70" s="13">
        <v>864655</v>
      </c>
      <c r="M70" s="17">
        <v>0.16170000000000001</v>
      </c>
    </row>
    <row r="71" spans="1:36" x14ac:dyDescent="0.25">
      <c r="A71" s="92" t="s">
        <v>78</v>
      </c>
      <c r="B71" s="93"/>
      <c r="C71" s="93"/>
      <c r="D71" s="93"/>
      <c r="E71" s="93"/>
      <c r="F71" s="93"/>
      <c r="G71" s="93"/>
      <c r="H71" s="93"/>
      <c r="I71" s="93"/>
      <c r="J71" s="93"/>
      <c r="K71" s="93"/>
      <c r="L71" s="76"/>
      <c r="M71" s="76"/>
    </row>
    <row r="72" spans="1:36" x14ac:dyDescent="0.25">
      <c r="A72" s="30" t="s">
        <v>161</v>
      </c>
      <c r="B72" s="13" t="s">
        <v>72</v>
      </c>
      <c r="C72" s="13" t="str">
        <f>Colorado!$C$85</f>
        <v>NA</v>
      </c>
      <c r="D72" s="13" t="str">
        <f>Colorado!$D$85</f>
        <v>NA</v>
      </c>
      <c r="E72" s="13" t="str">
        <f>Colorado!$E$85</f>
        <v>NA</v>
      </c>
      <c r="F72" s="13">
        <v>36284</v>
      </c>
      <c r="G72" s="17">
        <v>0.92520000000000002</v>
      </c>
      <c r="H72" s="13">
        <v>42072</v>
      </c>
      <c r="I72" s="17">
        <v>0.89229999999999998</v>
      </c>
      <c r="J72" s="13">
        <v>41902</v>
      </c>
      <c r="K72" s="17">
        <v>0.91700000000000004</v>
      </c>
      <c r="L72" s="13">
        <v>4358606</v>
      </c>
      <c r="M72" s="17">
        <v>0.88219999999999998</v>
      </c>
    </row>
    <row r="73" spans="1:36" x14ac:dyDescent="0.25">
      <c r="A73" s="30" t="s">
        <v>162</v>
      </c>
      <c r="B73" s="13" t="str">
        <f>Colorado!$B$86</f>
        <v>NA</v>
      </c>
      <c r="C73" s="13" t="str">
        <f>Colorado!$C$86</f>
        <v>NA</v>
      </c>
      <c r="D73" s="13" t="str">
        <f>Colorado!$D$86</f>
        <v>NA</v>
      </c>
      <c r="E73" s="13" t="str">
        <f>Colorado!$E$86</f>
        <v>NA</v>
      </c>
      <c r="F73" s="13">
        <v>2933</v>
      </c>
      <c r="G73" s="17">
        <v>7.4800000000000005E-2</v>
      </c>
      <c r="H73" s="13">
        <v>5077</v>
      </c>
      <c r="I73" s="17">
        <v>0.1077</v>
      </c>
      <c r="J73" s="13">
        <v>3791</v>
      </c>
      <c r="K73" s="17">
        <v>8.3000000000000004E-2</v>
      </c>
      <c r="L73" s="13">
        <v>581751</v>
      </c>
      <c r="M73" s="17">
        <v>0.1178</v>
      </c>
    </row>
    <row r="74" spans="1:36" x14ac:dyDescent="0.25">
      <c r="A74" s="64" t="s">
        <v>163</v>
      </c>
      <c r="B74" s="13" t="str">
        <f>Colorado!$B$87</f>
        <v>NA</v>
      </c>
      <c r="C74" s="13" t="str">
        <f>Colorado!$C$87</f>
        <v>NA</v>
      </c>
      <c r="D74" s="13" t="str">
        <f>Colorado!$D$87</f>
        <v>NA</v>
      </c>
      <c r="E74" s="13" t="str">
        <f>Colorado!$E$87</f>
        <v>NA</v>
      </c>
      <c r="F74" s="13">
        <v>2141</v>
      </c>
      <c r="G74" s="17">
        <v>5.3900000000000003E-2</v>
      </c>
      <c r="H74" s="13">
        <v>4332</v>
      </c>
      <c r="I74" s="17">
        <v>9.1200000000000003E-2</v>
      </c>
      <c r="J74" s="13">
        <v>2814</v>
      </c>
      <c r="K74" s="17">
        <v>5.9700000000000003E-2</v>
      </c>
      <c r="L74" s="13">
        <v>381689</v>
      </c>
      <c r="M74" s="17">
        <v>7.5999999999999998E-2</v>
      </c>
    </row>
    <row r="75" spans="1:36" x14ac:dyDescent="0.25">
      <c r="A75" s="32" t="s">
        <v>108</v>
      </c>
      <c r="B75" s="13" t="s">
        <v>72</v>
      </c>
      <c r="C75" s="13" t="s">
        <v>72</v>
      </c>
      <c r="D75" s="13" t="s">
        <v>72</v>
      </c>
      <c r="E75" s="13" t="s">
        <v>72</v>
      </c>
      <c r="F75" s="13" t="s">
        <v>72</v>
      </c>
      <c r="G75" s="13" t="s">
        <v>72</v>
      </c>
      <c r="H75" s="13" t="s">
        <v>72</v>
      </c>
      <c r="I75" s="13" t="s">
        <v>72</v>
      </c>
      <c r="J75" s="13">
        <v>5503</v>
      </c>
      <c r="K75" s="17">
        <v>0.1169</v>
      </c>
      <c r="L75" s="13">
        <v>800880</v>
      </c>
      <c r="M75" s="17">
        <v>0.1603</v>
      </c>
      <c r="N75" s="11"/>
      <c r="O75" s="11"/>
      <c r="P75" s="11"/>
      <c r="Q75" s="11"/>
      <c r="R75" s="11"/>
      <c r="S75" s="11"/>
      <c r="T75" s="11"/>
      <c r="U75" s="11"/>
      <c r="V75" s="11"/>
      <c r="W75" s="11"/>
      <c r="X75" s="11"/>
      <c r="Y75" s="11"/>
      <c r="Z75" s="11"/>
      <c r="AA75" s="11"/>
      <c r="AB75" s="11"/>
      <c r="AC75" s="11"/>
      <c r="AD75" s="11"/>
      <c r="AE75" s="11"/>
      <c r="AF75" s="11"/>
      <c r="AG75" s="11"/>
      <c r="AH75" s="11"/>
      <c r="AI75" s="11"/>
      <c r="AJ75" s="11"/>
    </row>
    <row r="76" spans="1:36" x14ac:dyDescent="0.25">
      <c r="A76" s="32" t="s">
        <v>109</v>
      </c>
      <c r="B76" s="13" t="s">
        <v>72</v>
      </c>
      <c r="C76" s="13" t="s">
        <v>72</v>
      </c>
      <c r="D76" s="13" t="s">
        <v>72</v>
      </c>
      <c r="E76" s="13" t="s">
        <v>72</v>
      </c>
      <c r="F76" s="13" t="s">
        <v>72</v>
      </c>
      <c r="G76" s="13" t="s">
        <v>72</v>
      </c>
      <c r="H76" s="13" t="s">
        <v>72</v>
      </c>
      <c r="I76" s="13" t="s">
        <v>72</v>
      </c>
      <c r="J76" s="13">
        <v>4393</v>
      </c>
      <c r="K76" s="17">
        <v>9.3200000000000005E-2</v>
      </c>
      <c r="L76" s="13">
        <v>734096</v>
      </c>
      <c r="M76" s="17">
        <v>0.1462</v>
      </c>
      <c r="N76" s="11"/>
      <c r="O76" s="11"/>
      <c r="P76" s="11"/>
      <c r="Q76" s="11"/>
      <c r="R76" s="11"/>
      <c r="S76" s="11"/>
      <c r="T76" s="11"/>
      <c r="U76" s="11"/>
      <c r="V76" s="11"/>
      <c r="W76" s="11"/>
      <c r="X76" s="11"/>
      <c r="Y76" s="11"/>
      <c r="Z76" s="11"/>
      <c r="AA76" s="11"/>
      <c r="AB76" s="11"/>
      <c r="AC76" s="11"/>
      <c r="AD76" s="11"/>
      <c r="AE76" s="11"/>
      <c r="AF76" s="11"/>
      <c r="AG76" s="11"/>
      <c r="AH76" s="11"/>
      <c r="AI76" s="11"/>
      <c r="AJ76" s="11"/>
    </row>
    <row r="77" spans="1:36" x14ac:dyDescent="0.25">
      <c r="A77" s="92" t="s">
        <v>57</v>
      </c>
      <c r="B77" s="93"/>
      <c r="C77" s="93"/>
      <c r="D77" s="93"/>
      <c r="E77" s="93"/>
      <c r="F77" s="93"/>
      <c r="G77" s="93"/>
      <c r="H77" s="93"/>
      <c r="I77" s="93"/>
      <c r="J77" s="93"/>
      <c r="K77" s="93"/>
      <c r="L77" s="76"/>
      <c r="M77" s="76"/>
    </row>
    <row r="78" spans="1:36" x14ac:dyDescent="0.25">
      <c r="A78" s="4" t="s">
        <v>52</v>
      </c>
      <c r="B78" s="13">
        <v>40287</v>
      </c>
      <c r="C78" s="17">
        <v>0.88360000000000005</v>
      </c>
      <c r="D78" s="13">
        <v>45588</v>
      </c>
      <c r="E78" s="17">
        <v>0.8569</v>
      </c>
      <c r="F78" s="13">
        <v>36540</v>
      </c>
      <c r="G78" s="17">
        <v>0.8286</v>
      </c>
      <c r="H78" s="13">
        <v>42248</v>
      </c>
      <c r="I78" s="17">
        <v>0.85819999999999996</v>
      </c>
      <c r="J78" s="13">
        <v>42937</v>
      </c>
      <c r="K78" s="17">
        <v>0.86980000000000002</v>
      </c>
      <c r="L78" s="13">
        <v>4648603</v>
      </c>
      <c r="M78" s="17">
        <v>0.86619999999999997</v>
      </c>
    </row>
    <row r="79" spans="1:36" x14ac:dyDescent="0.25">
      <c r="A79" s="4" t="s">
        <v>53</v>
      </c>
      <c r="B79" s="13">
        <v>5306</v>
      </c>
      <c r="C79" s="17">
        <v>0.1164</v>
      </c>
      <c r="D79" s="13">
        <v>7615</v>
      </c>
      <c r="E79" s="17">
        <v>0.1431</v>
      </c>
      <c r="F79" s="13">
        <v>7560</v>
      </c>
      <c r="G79" s="17">
        <v>0.1714</v>
      </c>
      <c r="H79" s="13">
        <v>6979</v>
      </c>
      <c r="I79" s="17">
        <v>0.14180000000000001</v>
      </c>
      <c r="J79" s="13">
        <v>6425</v>
      </c>
      <c r="K79" s="17">
        <v>0.13020000000000001</v>
      </c>
      <c r="L79" s="13">
        <v>717838</v>
      </c>
      <c r="M79" s="17">
        <v>0.1338</v>
      </c>
    </row>
    <row r="80" spans="1:36" x14ac:dyDescent="0.25">
      <c r="A80" s="30" t="s">
        <v>164</v>
      </c>
      <c r="B80" s="13">
        <v>7978</v>
      </c>
      <c r="C80" s="17">
        <v>0.22520000000000001</v>
      </c>
      <c r="D80" s="13">
        <v>8115</v>
      </c>
      <c r="E80" s="17">
        <v>0.1928</v>
      </c>
      <c r="F80" s="13">
        <v>5109</v>
      </c>
      <c r="G80" s="17">
        <v>0.14929999999999999</v>
      </c>
      <c r="H80" s="13">
        <v>6507</v>
      </c>
      <c r="I80" s="17">
        <v>0.1764</v>
      </c>
      <c r="J80" s="36">
        <v>9211</v>
      </c>
      <c r="K80" s="37">
        <v>0.24709999999999999</v>
      </c>
      <c r="L80" s="36">
        <v>1005546</v>
      </c>
      <c r="M80" s="37">
        <v>0.2447</v>
      </c>
    </row>
    <row r="81" spans="1:36" x14ac:dyDescent="0.25">
      <c r="A81" s="92" t="s">
        <v>56</v>
      </c>
      <c r="B81" s="93"/>
      <c r="C81" s="93"/>
      <c r="D81" s="93"/>
      <c r="E81" s="93"/>
      <c r="F81" s="93"/>
      <c r="G81" s="93"/>
      <c r="H81" s="93"/>
      <c r="I81" s="93"/>
      <c r="J81" s="93"/>
      <c r="K81" s="93"/>
      <c r="L81" s="76"/>
      <c r="M81" s="76"/>
    </row>
    <row r="82" spans="1:36" x14ac:dyDescent="0.25">
      <c r="A82" s="30" t="s">
        <v>165</v>
      </c>
      <c r="B82" s="29" t="s">
        <v>72</v>
      </c>
      <c r="C82" s="29" t="s">
        <v>72</v>
      </c>
      <c r="D82" s="29" t="s">
        <v>72</v>
      </c>
      <c r="E82" s="29" t="s">
        <v>72</v>
      </c>
      <c r="F82" s="29" t="s">
        <v>72</v>
      </c>
      <c r="G82" s="29" t="s">
        <v>72</v>
      </c>
      <c r="H82" s="29" t="s">
        <v>72</v>
      </c>
      <c r="I82" s="29" t="s">
        <v>72</v>
      </c>
      <c r="J82" s="29" t="s">
        <v>72</v>
      </c>
      <c r="K82" s="29" t="s">
        <v>72</v>
      </c>
      <c r="L82" s="39">
        <v>282050</v>
      </c>
      <c r="M82" s="40">
        <v>0.84570000000000001</v>
      </c>
    </row>
    <row r="83" spans="1:36" x14ac:dyDescent="0.25">
      <c r="A83" s="31" t="s">
        <v>166</v>
      </c>
      <c r="B83" s="29" t="s">
        <v>72</v>
      </c>
      <c r="C83" s="29" t="s">
        <v>72</v>
      </c>
      <c r="D83" s="29" t="s">
        <v>72</v>
      </c>
      <c r="E83" s="29" t="s">
        <v>72</v>
      </c>
      <c r="F83" s="29" t="s">
        <v>72</v>
      </c>
      <c r="G83" s="29" t="s">
        <v>72</v>
      </c>
      <c r="H83" s="29" t="s">
        <v>72</v>
      </c>
      <c r="I83" s="29" t="s">
        <v>72</v>
      </c>
      <c r="J83" s="13">
        <v>10285</v>
      </c>
      <c r="K83" s="17">
        <v>0.33439999999999998</v>
      </c>
      <c r="L83" s="13">
        <v>902647</v>
      </c>
      <c r="M83" s="17">
        <v>0.2586</v>
      </c>
      <c r="N83" s="11"/>
      <c r="O83" s="11"/>
      <c r="P83" s="11"/>
      <c r="Q83" s="11"/>
      <c r="R83" s="11"/>
      <c r="S83" s="11"/>
      <c r="T83" s="11"/>
      <c r="U83" s="11"/>
      <c r="V83" s="11"/>
      <c r="W83" s="11"/>
      <c r="X83" s="11"/>
      <c r="Y83" s="11"/>
      <c r="Z83" s="11"/>
      <c r="AA83" s="11"/>
      <c r="AB83" s="11"/>
      <c r="AC83" s="11"/>
      <c r="AD83" s="11"/>
      <c r="AE83" s="11"/>
      <c r="AF83" s="11"/>
      <c r="AG83" s="11"/>
      <c r="AH83" s="11"/>
      <c r="AI83" s="11"/>
      <c r="AJ83" s="11"/>
    </row>
    <row r="84" spans="1:36" x14ac:dyDescent="0.25">
      <c r="A84" s="94" t="s">
        <v>34</v>
      </c>
      <c r="B84" s="95"/>
      <c r="C84" s="95"/>
      <c r="D84" s="95"/>
      <c r="E84" s="95"/>
      <c r="F84" s="95"/>
      <c r="G84" s="95"/>
      <c r="H84" s="95"/>
      <c r="I84" s="95"/>
      <c r="J84" s="95"/>
      <c r="K84" s="96"/>
      <c r="L84" s="97"/>
      <c r="M84" s="97"/>
    </row>
    <row r="85" spans="1:36" x14ac:dyDescent="0.25">
      <c r="A85" s="4" t="s">
        <v>41</v>
      </c>
      <c r="B85" s="13">
        <v>3934</v>
      </c>
      <c r="C85" s="17">
        <v>8.6400000000000005E-2</v>
      </c>
      <c r="D85" s="13">
        <v>4312</v>
      </c>
      <c r="E85" s="17">
        <v>8.2100000000000006E-2</v>
      </c>
      <c r="F85" s="13">
        <v>4854</v>
      </c>
      <c r="G85" s="17">
        <v>0.1101</v>
      </c>
      <c r="H85" s="13">
        <v>7398</v>
      </c>
      <c r="I85" s="17">
        <v>0.15060000000000001</v>
      </c>
      <c r="J85" s="13">
        <v>2786</v>
      </c>
      <c r="K85" s="17">
        <v>5.62E-2</v>
      </c>
      <c r="L85" s="13">
        <v>572036</v>
      </c>
      <c r="M85" s="17">
        <v>0.1066</v>
      </c>
    </row>
    <row r="86" spans="1:36" x14ac:dyDescent="0.25">
      <c r="A86" s="4" t="s">
        <v>42</v>
      </c>
      <c r="B86" s="13">
        <v>4896</v>
      </c>
      <c r="C86" s="17">
        <v>0.1075</v>
      </c>
      <c r="D86" s="13">
        <v>8185</v>
      </c>
      <c r="E86" s="17">
        <v>0.15590000000000001</v>
      </c>
      <c r="F86" s="13">
        <v>6434</v>
      </c>
      <c r="G86" s="17">
        <v>0.14760000000000001</v>
      </c>
      <c r="H86" s="13">
        <v>7214</v>
      </c>
      <c r="I86" s="17">
        <v>0.14660000000000001</v>
      </c>
      <c r="J86" s="13">
        <v>3358</v>
      </c>
      <c r="K86" s="17">
        <v>6.7699999999999996E-2</v>
      </c>
      <c r="L86" s="13">
        <v>543610</v>
      </c>
      <c r="M86" s="17">
        <v>0.1013</v>
      </c>
    </row>
    <row r="87" spans="1:36" x14ac:dyDescent="0.25">
      <c r="A87" s="4" t="s">
        <v>43</v>
      </c>
      <c r="B87" s="13">
        <v>4177</v>
      </c>
      <c r="C87" s="17">
        <v>9.1700000000000004E-2</v>
      </c>
      <c r="D87" s="13">
        <v>6475</v>
      </c>
      <c r="E87" s="17">
        <v>0.12330000000000001</v>
      </c>
      <c r="F87" s="13">
        <v>4079</v>
      </c>
      <c r="G87" s="17">
        <v>9.3399999999999997E-2</v>
      </c>
      <c r="H87" s="13">
        <v>8173</v>
      </c>
      <c r="I87" s="17">
        <v>0.16600000000000001</v>
      </c>
      <c r="J87" s="13">
        <v>3001</v>
      </c>
      <c r="K87" s="17">
        <v>6.08E-2</v>
      </c>
      <c r="L87" s="13">
        <v>603207</v>
      </c>
      <c r="M87" s="17">
        <v>0.1125</v>
      </c>
    </row>
    <row r="88" spans="1:36" x14ac:dyDescent="0.25">
      <c r="A88" s="4" t="s">
        <v>44</v>
      </c>
      <c r="B88" s="13">
        <v>9539</v>
      </c>
      <c r="C88" s="17">
        <v>0.2094</v>
      </c>
      <c r="D88" s="13">
        <v>17731</v>
      </c>
      <c r="E88" s="17">
        <v>0.33760000000000001</v>
      </c>
      <c r="F88" s="13">
        <v>8322</v>
      </c>
      <c r="G88" s="17">
        <v>0.1905</v>
      </c>
      <c r="H88" s="13">
        <v>12082</v>
      </c>
      <c r="I88" s="17">
        <v>0.24610000000000001</v>
      </c>
      <c r="J88" s="13">
        <v>5751</v>
      </c>
      <c r="K88" s="17">
        <v>0.1168</v>
      </c>
      <c r="L88" s="13">
        <v>841262</v>
      </c>
      <c r="M88" s="17">
        <v>0.1575</v>
      </c>
    </row>
    <row r="89" spans="1:36" x14ac:dyDescent="0.25">
      <c r="A89" s="4" t="s">
        <v>45</v>
      </c>
      <c r="B89" s="13">
        <v>10874</v>
      </c>
      <c r="C89" s="17">
        <v>0.23899999999999999</v>
      </c>
      <c r="D89" s="13">
        <v>11324</v>
      </c>
      <c r="E89" s="17">
        <v>0.21310000000000001</v>
      </c>
      <c r="F89" s="13">
        <v>11229</v>
      </c>
      <c r="G89" s="17">
        <v>0.25640000000000002</v>
      </c>
      <c r="H89" s="13">
        <v>8296</v>
      </c>
      <c r="I89" s="17">
        <v>0.16850000000000001</v>
      </c>
      <c r="J89" s="13">
        <v>7265</v>
      </c>
      <c r="K89" s="17">
        <v>0.1479</v>
      </c>
      <c r="L89" s="13">
        <v>749404</v>
      </c>
      <c r="M89" s="17">
        <v>0.1401</v>
      </c>
    </row>
    <row r="90" spans="1:36" x14ac:dyDescent="0.25">
      <c r="A90" s="92" t="s">
        <v>73</v>
      </c>
      <c r="B90" s="93"/>
      <c r="C90" s="93"/>
      <c r="D90" s="93"/>
      <c r="E90" s="93"/>
      <c r="F90" s="93"/>
      <c r="G90" s="93"/>
      <c r="H90" s="93"/>
      <c r="I90" s="93"/>
      <c r="J90" s="93"/>
      <c r="K90" s="93"/>
      <c r="L90" s="76"/>
      <c r="M90" s="76"/>
    </row>
    <row r="91" spans="1:36" s="10" customFormat="1" x14ac:dyDescent="0.25">
      <c r="A91" s="30" t="s">
        <v>110</v>
      </c>
      <c r="B91" s="29" t="s">
        <v>72</v>
      </c>
      <c r="C91" s="29" t="s">
        <v>72</v>
      </c>
      <c r="D91" s="29" t="s">
        <v>72</v>
      </c>
      <c r="E91" s="29" t="s">
        <v>72</v>
      </c>
      <c r="F91" s="29" t="s">
        <v>72</v>
      </c>
      <c r="G91" s="29" t="s">
        <v>72</v>
      </c>
      <c r="H91" s="29" t="s">
        <v>72</v>
      </c>
      <c r="I91" s="29" t="s">
        <v>72</v>
      </c>
      <c r="J91" s="13">
        <v>3838</v>
      </c>
      <c r="K91" s="17">
        <v>0.115</v>
      </c>
      <c r="L91" s="13">
        <v>293472</v>
      </c>
      <c r="M91" s="17">
        <v>6.9699999999999998E-2</v>
      </c>
      <c r="N91" s="11"/>
      <c r="O91" s="11"/>
      <c r="P91" s="11"/>
      <c r="Q91" s="11"/>
      <c r="R91" s="11"/>
      <c r="S91" s="11"/>
      <c r="T91" s="11"/>
      <c r="U91" s="11"/>
      <c r="V91" s="11"/>
      <c r="W91" s="11"/>
      <c r="X91" s="11"/>
      <c r="Y91" s="11"/>
      <c r="Z91" s="11"/>
      <c r="AA91" s="11"/>
      <c r="AB91" s="11"/>
      <c r="AC91" s="11"/>
      <c r="AD91" s="11"/>
      <c r="AE91" s="11"/>
      <c r="AF91" s="11"/>
      <c r="AG91" s="11"/>
      <c r="AH91" s="11"/>
      <c r="AI91" s="11"/>
      <c r="AJ91" s="11"/>
    </row>
    <row r="92" spans="1:36" x14ac:dyDescent="0.25">
      <c r="A92" s="94" t="s">
        <v>77</v>
      </c>
      <c r="B92" s="95"/>
      <c r="C92" s="95"/>
      <c r="D92" s="95"/>
      <c r="E92" s="95"/>
      <c r="F92" s="95"/>
      <c r="G92" s="95"/>
      <c r="H92" s="95"/>
      <c r="I92" s="95"/>
      <c r="J92" s="95"/>
      <c r="K92" s="96"/>
      <c r="L92" s="97"/>
      <c r="M92" s="97"/>
    </row>
    <row r="93" spans="1:36" x14ac:dyDescent="0.25">
      <c r="A93" s="4" t="s">
        <v>63</v>
      </c>
      <c r="B93" s="13" t="s">
        <v>72</v>
      </c>
      <c r="C93" s="17" t="s">
        <v>72</v>
      </c>
      <c r="D93" s="14">
        <v>15375</v>
      </c>
      <c r="E93" s="18">
        <v>0.2954</v>
      </c>
      <c r="F93" s="14">
        <v>12824</v>
      </c>
      <c r="G93" s="18">
        <v>0.33150000000000002</v>
      </c>
      <c r="H93" s="14">
        <v>13891</v>
      </c>
      <c r="I93" s="18">
        <v>0.2999</v>
      </c>
      <c r="J93" s="14">
        <v>14119</v>
      </c>
      <c r="K93" s="18">
        <v>0.30790000000000001</v>
      </c>
      <c r="L93" s="14">
        <v>1850553</v>
      </c>
      <c r="M93" s="18">
        <v>0.37969999999999998</v>
      </c>
    </row>
    <row r="94" spans="1:36" x14ac:dyDescent="0.25">
      <c r="A94" s="4" t="s">
        <v>64</v>
      </c>
      <c r="B94" s="13" t="s">
        <v>72</v>
      </c>
      <c r="C94" s="17" t="s">
        <v>72</v>
      </c>
      <c r="D94" s="14">
        <v>17105</v>
      </c>
      <c r="E94" s="18">
        <v>0.3286</v>
      </c>
      <c r="F94" s="14">
        <v>13349</v>
      </c>
      <c r="G94" s="18">
        <v>0.34499999999999997</v>
      </c>
      <c r="H94" s="14">
        <v>18641</v>
      </c>
      <c r="I94" s="18">
        <v>0.40239999999999998</v>
      </c>
      <c r="J94" s="14">
        <v>17883</v>
      </c>
      <c r="K94" s="18">
        <v>0.39</v>
      </c>
      <c r="L94" s="14">
        <v>1806627</v>
      </c>
      <c r="M94" s="18">
        <v>0.37069999999999997</v>
      </c>
    </row>
    <row r="95" spans="1:36" x14ac:dyDescent="0.25">
      <c r="A95" s="4" t="s">
        <v>66</v>
      </c>
      <c r="B95" s="13" t="s">
        <v>72</v>
      </c>
      <c r="C95" s="17" t="s">
        <v>72</v>
      </c>
      <c r="D95" s="14">
        <v>10842</v>
      </c>
      <c r="E95" s="18">
        <v>0.20830000000000001</v>
      </c>
      <c r="F95" s="14">
        <v>5704</v>
      </c>
      <c r="G95" s="18">
        <v>0.1474</v>
      </c>
      <c r="H95" s="14">
        <v>4565</v>
      </c>
      <c r="I95" s="18">
        <v>9.8599999999999993E-2</v>
      </c>
      <c r="J95" s="14">
        <v>3047</v>
      </c>
      <c r="K95" s="18">
        <v>6.6400000000000001E-2</v>
      </c>
      <c r="L95" s="14">
        <v>485160</v>
      </c>
      <c r="M95" s="18">
        <v>9.9599999999999994E-2</v>
      </c>
    </row>
    <row r="96" spans="1:36" x14ac:dyDescent="0.25">
      <c r="A96" s="4" t="s">
        <v>65</v>
      </c>
      <c r="B96" s="13" t="s">
        <v>72</v>
      </c>
      <c r="C96" s="17" t="s">
        <v>72</v>
      </c>
      <c r="D96" s="14">
        <v>8727</v>
      </c>
      <c r="E96" s="18">
        <v>0.16769999999999999</v>
      </c>
      <c r="F96" s="14">
        <v>6810</v>
      </c>
      <c r="G96" s="18">
        <v>0.17599999999999999</v>
      </c>
      <c r="H96" s="14">
        <v>9222</v>
      </c>
      <c r="I96" s="18">
        <v>0.1991</v>
      </c>
      <c r="J96" s="14">
        <v>10804</v>
      </c>
      <c r="K96" s="18">
        <v>0.2356</v>
      </c>
      <c r="L96" s="14">
        <v>730908</v>
      </c>
      <c r="M96" s="18">
        <v>0.15</v>
      </c>
    </row>
    <row r="97" spans="1:36" x14ac:dyDescent="0.25">
      <c r="A97" s="94" t="s">
        <v>76</v>
      </c>
      <c r="B97" s="95"/>
      <c r="C97" s="95"/>
      <c r="D97" s="95"/>
      <c r="E97" s="95"/>
      <c r="F97" s="95"/>
      <c r="G97" s="95"/>
      <c r="H97" s="95"/>
      <c r="I97" s="95"/>
      <c r="J97" s="95"/>
      <c r="K97" s="96"/>
      <c r="L97" s="97"/>
      <c r="M97" s="97"/>
    </row>
    <row r="98" spans="1:36" x14ac:dyDescent="0.25">
      <c r="A98" s="4" t="s">
        <v>63</v>
      </c>
      <c r="B98" s="13" t="s">
        <v>72</v>
      </c>
      <c r="C98" s="17" t="s">
        <v>72</v>
      </c>
      <c r="D98" s="14">
        <v>4221</v>
      </c>
      <c r="E98" s="18">
        <v>8.4900000000000003E-2</v>
      </c>
      <c r="F98" s="14">
        <v>7364</v>
      </c>
      <c r="G98" s="18">
        <v>0.2026</v>
      </c>
      <c r="H98" s="14">
        <v>5111</v>
      </c>
      <c r="I98" s="18">
        <v>0.121</v>
      </c>
      <c r="J98" s="14">
        <v>2659</v>
      </c>
      <c r="K98" s="18">
        <v>6.6500000000000004E-2</v>
      </c>
      <c r="L98" s="14">
        <v>720710</v>
      </c>
      <c r="M98" s="18">
        <v>0.16170000000000001</v>
      </c>
    </row>
    <row r="99" spans="1:36" x14ac:dyDescent="0.25">
      <c r="A99" s="4" t="s">
        <v>64</v>
      </c>
      <c r="B99" s="13" t="s">
        <v>72</v>
      </c>
      <c r="C99" s="17" t="s">
        <v>72</v>
      </c>
      <c r="D99" s="14">
        <v>14569</v>
      </c>
      <c r="E99" s="18">
        <v>0.29310000000000003</v>
      </c>
      <c r="F99" s="14">
        <v>9609</v>
      </c>
      <c r="G99" s="18">
        <v>0.26440000000000002</v>
      </c>
      <c r="H99" s="14">
        <v>15038</v>
      </c>
      <c r="I99" s="18">
        <v>0.35610000000000003</v>
      </c>
      <c r="J99" s="14">
        <v>13802</v>
      </c>
      <c r="K99" s="18">
        <v>0.34489999999999998</v>
      </c>
      <c r="L99" s="14">
        <v>1435564</v>
      </c>
      <c r="M99" s="18">
        <v>0.3221</v>
      </c>
    </row>
    <row r="100" spans="1:36" x14ac:dyDescent="0.25">
      <c r="A100" s="4" t="s">
        <v>66</v>
      </c>
      <c r="B100" s="13" t="s">
        <v>72</v>
      </c>
      <c r="C100" s="17" t="s">
        <v>72</v>
      </c>
      <c r="D100" s="14">
        <v>8842</v>
      </c>
      <c r="E100" s="18">
        <v>0.1779</v>
      </c>
      <c r="F100" s="14">
        <v>8582</v>
      </c>
      <c r="G100" s="18">
        <v>0.2361</v>
      </c>
      <c r="H100" s="14">
        <v>8392</v>
      </c>
      <c r="I100" s="18">
        <v>0.19869999999999999</v>
      </c>
      <c r="J100" s="14">
        <v>7452</v>
      </c>
      <c r="K100" s="18">
        <v>0.1862</v>
      </c>
      <c r="L100" s="14">
        <v>1028616</v>
      </c>
      <c r="M100" s="18">
        <v>0.23080000000000001</v>
      </c>
    </row>
    <row r="101" spans="1:36" x14ac:dyDescent="0.25">
      <c r="A101" s="4" t="s">
        <v>65</v>
      </c>
      <c r="B101" s="13" t="s">
        <v>72</v>
      </c>
      <c r="C101" s="17" t="s">
        <v>72</v>
      </c>
      <c r="D101" s="14">
        <v>22077</v>
      </c>
      <c r="E101" s="18">
        <v>0.44409999999999999</v>
      </c>
      <c r="F101" s="14">
        <v>10786</v>
      </c>
      <c r="G101" s="18">
        <v>0.29680000000000001</v>
      </c>
      <c r="H101" s="14">
        <v>13687</v>
      </c>
      <c r="I101" s="18">
        <v>0.3241</v>
      </c>
      <c r="J101" s="14">
        <v>16104</v>
      </c>
      <c r="K101" s="18">
        <v>0.40239999999999998</v>
      </c>
      <c r="L101" s="14">
        <v>1272688</v>
      </c>
      <c r="M101" s="18">
        <v>0.28549999999999998</v>
      </c>
    </row>
    <row r="102" spans="1:36" x14ac:dyDescent="0.25">
      <c r="A102" s="92" t="s">
        <v>111</v>
      </c>
      <c r="B102" s="93"/>
      <c r="C102" s="93"/>
      <c r="D102" s="93"/>
      <c r="E102" s="93"/>
      <c r="F102" s="93"/>
      <c r="G102" s="93"/>
      <c r="H102" s="93"/>
      <c r="I102" s="93"/>
      <c r="J102" s="93"/>
      <c r="K102" s="93"/>
      <c r="L102" s="76"/>
      <c r="M102" s="76"/>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row>
    <row r="103" spans="1:36" x14ac:dyDescent="0.25">
      <c r="A103" s="30" t="s">
        <v>167</v>
      </c>
      <c r="B103" s="29" t="s">
        <v>72</v>
      </c>
      <c r="C103" s="29" t="s">
        <v>72</v>
      </c>
      <c r="D103" s="29" t="s">
        <v>72</v>
      </c>
      <c r="E103" s="29" t="s">
        <v>72</v>
      </c>
      <c r="F103" s="29" t="s">
        <v>72</v>
      </c>
      <c r="G103" s="29" t="s">
        <v>72</v>
      </c>
      <c r="H103" s="29" t="s">
        <v>72</v>
      </c>
      <c r="I103" s="29" t="s">
        <v>72</v>
      </c>
      <c r="J103" s="13">
        <v>16537</v>
      </c>
      <c r="K103" s="17">
        <v>0.44629999999999997</v>
      </c>
      <c r="L103" s="13">
        <v>1442294</v>
      </c>
      <c r="M103" s="17">
        <v>0.35670000000000002</v>
      </c>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row>
    <row r="104" spans="1:36" x14ac:dyDescent="0.25">
      <c r="A104" s="30" t="s">
        <v>168</v>
      </c>
      <c r="B104" s="29" t="s">
        <v>72</v>
      </c>
      <c r="C104" s="29" t="s">
        <v>72</v>
      </c>
      <c r="D104" s="29" t="s">
        <v>72</v>
      </c>
      <c r="E104" s="29" t="s">
        <v>72</v>
      </c>
      <c r="F104" s="29" t="s">
        <v>72</v>
      </c>
      <c r="G104" s="29" t="s">
        <v>72</v>
      </c>
      <c r="H104" s="29" t="s">
        <v>72</v>
      </c>
      <c r="I104" s="29" t="s">
        <v>72</v>
      </c>
      <c r="J104" s="13">
        <v>6902</v>
      </c>
      <c r="K104" s="17">
        <v>0.43269999999999997</v>
      </c>
      <c r="L104" s="13">
        <v>560577</v>
      </c>
      <c r="M104" s="17">
        <v>0.40860000000000002</v>
      </c>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row>
    <row r="105" spans="1:36" x14ac:dyDescent="0.25">
      <c r="A105" s="30" t="s">
        <v>169</v>
      </c>
      <c r="B105" s="29" t="s">
        <v>72</v>
      </c>
      <c r="C105" s="29" t="s">
        <v>72</v>
      </c>
      <c r="D105" s="29" t="s">
        <v>72</v>
      </c>
      <c r="E105" s="29" t="s">
        <v>72</v>
      </c>
      <c r="F105" s="29" t="s">
        <v>72</v>
      </c>
      <c r="G105" s="29" t="s">
        <v>72</v>
      </c>
      <c r="H105" s="29" t="s">
        <v>72</v>
      </c>
      <c r="I105" s="29" t="s">
        <v>72</v>
      </c>
      <c r="J105" s="13">
        <v>13178</v>
      </c>
      <c r="K105" s="17">
        <v>0.79690000000000005</v>
      </c>
      <c r="L105" s="13">
        <v>1279049</v>
      </c>
      <c r="M105" s="17">
        <v>0.88949999999999996</v>
      </c>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row>
    <row r="106" spans="1:36" x14ac:dyDescent="0.25">
      <c r="A106" s="92" t="s">
        <v>112</v>
      </c>
      <c r="B106" s="93"/>
      <c r="C106" s="93"/>
      <c r="D106" s="93"/>
      <c r="E106" s="93"/>
      <c r="F106" s="93"/>
      <c r="G106" s="93"/>
      <c r="H106" s="93"/>
      <c r="I106" s="93"/>
      <c r="J106" s="93"/>
      <c r="K106" s="93"/>
      <c r="L106" s="76"/>
      <c r="M106" s="76"/>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row>
    <row r="107" spans="1:36" x14ac:dyDescent="0.25">
      <c r="A107" s="30" t="s">
        <v>113</v>
      </c>
      <c r="B107" s="29" t="s">
        <v>72</v>
      </c>
      <c r="C107" s="29" t="s">
        <v>72</v>
      </c>
      <c r="D107" s="29" t="s">
        <v>72</v>
      </c>
      <c r="E107" s="29" t="s">
        <v>72</v>
      </c>
      <c r="F107" s="29" t="s">
        <v>72</v>
      </c>
      <c r="G107" s="29" t="s">
        <v>72</v>
      </c>
      <c r="H107" s="29" t="s">
        <v>72</v>
      </c>
      <c r="I107" s="29" t="s">
        <v>72</v>
      </c>
      <c r="J107" s="13">
        <v>35515</v>
      </c>
      <c r="K107" s="17">
        <v>0.83750000000000002</v>
      </c>
      <c r="L107" s="13">
        <v>4319955</v>
      </c>
      <c r="M107" s="17">
        <v>0.87470000000000003</v>
      </c>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row>
    <row r="108" spans="1:36" x14ac:dyDescent="0.25">
      <c r="A108" s="30" t="s">
        <v>114</v>
      </c>
      <c r="B108" s="29" t="s">
        <v>72</v>
      </c>
      <c r="C108" s="29" t="s">
        <v>72</v>
      </c>
      <c r="D108" s="29" t="s">
        <v>72</v>
      </c>
      <c r="E108" s="29" t="s">
        <v>72</v>
      </c>
      <c r="F108" s="29" t="s">
        <v>72</v>
      </c>
      <c r="G108" s="29" t="s">
        <v>72</v>
      </c>
      <c r="H108" s="29" t="s">
        <v>72</v>
      </c>
      <c r="I108" s="29" t="s">
        <v>72</v>
      </c>
      <c r="J108" s="13">
        <v>35872</v>
      </c>
      <c r="K108" s="17">
        <v>0.84360000000000002</v>
      </c>
      <c r="L108" s="13">
        <v>4377305</v>
      </c>
      <c r="M108" s="17">
        <v>0.88600000000000001</v>
      </c>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row>
    <row r="109" spans="1:36" x14ac:dyDescent="0.25">
      <c r="A109" s="30" t="s">
        <v>115</v>
      </c>
      <c r="B109" s="29" t="s">
        <v>72</v>
      </c>
      <c r="C109" s="29" t="s">
        <v>72</v>
      </c>
      <c r="D109" s="29" t="s">
        <v>72</v>
      </c>
      <c r="E109" s="29" t="s">
        <v>72</v>
      </c>
      <c r="F109" s="29" t="s">
        <v>72</v>
      </c>
      <c r="G109" s="29" t="s">
        <v>72</v>
      </c>
      <c r="H109" s="29" t="s">
        <v>72</v>
      </c>
      <c r="I109" s="29" t="s">
        <v>72</v>
      </c>
      <c r="J109" s="13">
        <v>22964</v>
      </c>
      <c r="K109" s="17">
        <v>0.64729999999999999</v>
      </c>
      <c r="L109" s="13">
        <v>2981719</v>
      </c>
      <c r="M109" s="17">
        <v>0.71020000000000005</v>
      </c>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row>
    <row r="110" spans="1:36" x14ac:dyDescent="0.25">
      <c r="A110" s="30" t="s">
        <v>116</v>
      </c>
      <c r="B110" s="29" t="s">
        <v>72</v>
      </c>
      <c r="C110" s="29" t="s">
        <v>72</v>
      </c>
      <c r="D110" s="29" t="s">
        <v>72</v>
      </c>
      <c r="E110" s="29" t="s">
        <v>72</v>
      </c>
      <c r="F110" s="29" t="s">
        <v>72</v>
      </c>
      <c r="G110" s="29" t="s">
        <v>72</v>
      </c>
      <c r="H110" s="29" t="s">
        <v>72</v>
      </c>
      <c r="I110" s="29" t="s">
        <v>72</v>
      </c>
      <c r="J110" s="13">
        <v>28755</v>
      </c>
      <c r="K110" s="17">
        <v>0.78769999999999996</v>
      </c>
      <c r="L110" s="13">
        <v>3319510</v>
      </c>
      <c r="M110" s="17">
        <v>0.77759999999999996</v>
      </c>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row>
    <row r="111" spans="1:36" x14ac:dyDescent="0.25">
      <c r="A111" s="30" t="s">
        <v>117</v>
      </c>
      <c r="B111" s="29" t="s">
        <v>72</v>
      </c>
      <c r="C111" s="29" t="s">
        <v>72</v>
      </c>
      <c r="D111" s="29" t="s">
        <v>72</v>
      </c>
      <c r="E111" s="29" t="s">
        <v>72</v>
      </c>
      <c r="F111" s="29" t="s">
        <v>72</v>
      </c>
      <c r="G111" s="29" t="s">
        <v>72</v>
      </c>
      <c r="H111" s="29" t="s">
        <v>72</v>
      </c>
      <c r="I111" s="29" t="s">
        <v>72</v>
      </c>
      <c r="J111" s="13">
        <v>19741</v>
      </c>
      <c r="K111" s="17">
        <v>0.54700000000000004</v>
      </c>
      <c r="L111" s="13">
        <v>2793775</v>
      </c>
      <c r="M111" s="17">
        <v>0.66159999999999997</v>
      </c>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row>
  </sheetData>
  <mergeCells count="44">
    <mergeCell ref="A41:K41"/>
    <mergeCell ref="L41:M41"/>
    <mergeCell ref="A47:K47"/>
    <mergeCell ref="L47:M47"/>
    <mergeCell ref="A1:M1"/>
    <mergeCell ref="A2:M2"/>
    <mergeCell ref="L4:M4"/>
    <mergeCell ref="B5:C5"/>
    <mergeCell ref="D5:E5"/>
    <mergeCell ref="F5:G5"/>
    <mergeCell ref="H5:I5"/>
    <mergeCell ref="L5:M5"/>
    <mergeCell ref="J5:K5"/>
    <mergeCell ref="B4:K4"/>
    <mergeCell ref="A7:K7"/>
    <mergeCell ref="L7:M7"/>
    <mergeCell ref="A19:K19"/>
    <mergeCell ref="L19:M19"/>
    <mergeCell ref="A27:K27"/>
    <mergeCell ref="L27:M27"/>
    <mergeCell ref="A36:K36"/>
    <mergeCell ref="L36:M36"/>
    <mergeCell ref="A48:K48"/>
    <mergeCell ref="L48:M48"/>
    <mergeCell ref="A66:K66"/>
    <mergeCell ref="L66:M66"/>
    <mergeCell ref="A71:K71"/>
    <mergeCell ref="L71:M71"/>
    <mergeCell ref="A77:K77"/>
    <mergeCell ref="L77:M77"/>
    <mergeCell ref="A81:K81"/>
    <mergeCell ref="L81:M81"/>
    <mergeCell ref="A84:K84"/>
    <mergeCell ref="L84:M84"/>
    <mergeCell ref="A102:K102"/>
    <mergeCell ref="L102:M102"/>
    <mergeCell ref="A106:K106"/>
    <mergeCell ref="L106:M106"/>
    <mergeCell ref="A90:K90"/>
    <mergeCell ref="L90:M90"/>
    <mergeCell ref="A92:K92"/>
    <mergeCell ref="L92:M92"/>
    <mergeCell ref="A97:K97"/>
    <mergeCell ref="L97:M97"/>
  </mergeCells>
  <pageMargins left="0.25" right="0.25" top="0.75" bottom="0.75" header="0.3" footer="0.3"/>
  <pageSetup paperSize="5" scale="67" fitToHeight="0" orientation="landscape" r:id="rId1"/>
  <rowBreaks count="1" manualBreakCount="1">
    <brk id="46"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pageSetUpPr fitToPage="1"/>
  </sheetPr>
  <dimension ref="A1:AJ111"/>
  <sheetViews>
    <sheetView showGridLines="0" zoomScale="85" zoomScaleNormal="85" workbookViewId="0">
      <pane xSplit="1" ySplit="6" topLeftCell="B7" activePane="bottomRight" state="frozen"/>
      <selection activeCell="A62" sqref="A62"/>
      <selection pane="topRight" activeCell="A62" sqref="A62"/>
      <selection pane="bottomLeft" activeCell="A62" sqref="A62"/>
      <selection pane="bottomRight" activeCell="A5" sqref="A5"/>
    </sheetView>
  </sheetViews>
  <sheetFormatPr defaultColWidth="9.140625" defaultRowHeight="15" x14ac:dyDescent="0.25"/>
  <cols>
    <col min="1" max="1" width="116.7109375" style="1" customWidth="1"/>
    <col min="2" max="2" width="14" style="22" customWidth="1"/>
    <col min="3" max="3" width="14" style="23" customWidth="1"/>
    <col min="4" max="4" width="14" style="22" customWidth="1"/>
    <col min="5" max="5" width="14" style="23" customWidth="1"/>
    <col min="6" max="6" width="14" style="22" customWidth="1"/>
    <col min="7" max="7" width="14" style="23" customWidth="1"/>
    <col min="8" max="9" width="14" style="1" customWidth="1"/>
    <col min="10" max="13" width="13.28515625" style="1" customWidth="1"/>
    <col min="14" max="16384" width="9.140625" style="1"/>
  </cols>
  <sheetData>
    <row r="1" spans="1:13" ht="18.75" x14ac:dyDescent="0.3">
      <c r="A1" s="78" t="s">
        <v>186</v>
      </c>
      <c r="B1" s="78"/>
      <c r="C1" s="78"/>
      <c r="D1" s="78"/>
      <c r="E1" s="78"/>
      <c r="F1" s="78"/>
      <c r="G1" s="78"/>
      <c r="H1" s="78"/>
      <c r="I1" s="78"/>
      <c r="J1" s="78"/>
      <c r="K1" s="78"/>
      <c r="L1" s="78"/>
      <c r="M1" s="78"/>
    </row>
    <row r="2" spans="1:13" ht="16.5" x14ac:dyDescent="0.25">
      <c r="A2" s="103" t="s">
        <v>187</v>
      </c>
      <c r="B2" s="103"/>
      <c r="C2" s="103"/>
      <c r="D2" s="103"/>
      <c r="E2" s="103"/>
      <c r="F2" s="103"/>
      <c r="G2" s="103"/>
      <c r="H2" s="103"/>
      <c r="I2" s="103"/>
      <c r="J2" s="103"/>
      <c r="K2" s="103"/>
      <c r="L2" s="103"/>
      <c r="M2" s="103"/>
    </row>
    <row r="4" spans="1:13" x14ac:dyDescent="0.25">
      <c r="B4" s="98" t="s">
        <v>188</v>
      </c>
      <c r="C4" s="99"/>
      <c r="D4" s="99"/>
      <c r="E4" s="99"/>
      <c r="F4" s="99"/>
      <c r="G4" s="99"/>
      <c r="H4" s="99"/>
      <c r="I4" s="99"/>
      <c r="J4" s="99"/>
      <c r="K4" s="100"/>
      <c r="L4" s="104" t="s">
        <v>71</v>
      </c>
      <c r="M4" s="104"/>
    </row>
    <row r="5" spans="1:13" x14ac:dyDescent="0.25">
      <c r="B5" s="101">
        <v>2009</v>
      </c>
      <c r="C5" s="101"/>
      <c r="D5" s="101">
        <v>2011</v>
      </c>
      <c r="E5" s="101"/>
      <c r="F5" s="101">
        <v>2013</v>
      </c>
      <c r="G5" s="101"/>
      <c r="H5" s="101">
        <v>2015</v>
      </c>
      <c r="I5" s="101"/>
      <c r="J5" s="101">
        <v>2017</v>
      </c>
      <c r="K5" s="101"/>
      <c r="L5" s="102">
        <v>2017</v>
      </c>
      <c r="M5" s="102"/>
    </row>
    <row r="6" spans="1:13" x14ac:dyDescent="0.25">
      <c r="B6" s="15" t="s">
        <v>69</v>
      </c>
      <c r="C6" s="19" t="s">
        <v>70</v>
      </c>
      <c r="D6" s="15" t="s">
        <v>69</v>
      </c>
      <c r="E6" s="19" t="s">
        <v>70</v>
      </c>
      <c r="F6" s="15" t="s">
        <v>69</v>
      </c>
      <c r="G6" s="19" t="s">
        <v>70</v>
      </c>
      <c r="H6" s="8" t="s">
        <v>69</v>
      </c>
      <c r="I6" s="8" t="s">
        <v>70</v>
      </c>
      <c r="J6" s="8" t="s">
        <v>69</v>
      </c>
      <c r="K6" s="8" t="s">
        <v>70</v>
      </c>
      <c r="L6" s="46" t="s">
        <v>69</v>
      </c>
      <c r="M6" s="46" t="s">
        <v>70</v>
      </c>
    </row>
    <row r="7" spans="1:13" x14ac:dyDescent="0.25">
      <c r="A7" s="92" t="s">
        <v>55</v>
      </c>
      <c r="B7" s="93"/>
      <c r="C7" s="93"/>
      <c r="D7" s="93"/>
      <c r="E7" s="93"/>
      <c r="F7" s="93"/>
      <c r="G7" s="93"/>
      <c r="H7" s="93"/>
      <c r="I7" s="93"/>
      <c r="J7" s="93"/>
      <c r="K7" s="93"/>
      <c r="L7" s="76"/>
      <c r="M7" s="76"/>
    </row>
    <row r="8" spans="1:13" x14ac:dyDescent="0.25">
      <c r="A8" s="5" t="s">
        <v>0</v>
      </c>
      <c r="B8" s="13">
        <v>135645</v>
      </c>
      <c r="C8" s="17">
        <v>0.79300000000000004</v>
      </c>
      <c r="D8" s="13">
        <v>133179</v>
      </c>
      <c r="E8" s="17">
        <v>0.75049999999999994</v>
      </c>
      <c r="F8" s="13">
        <v>128818</v>
      </c>
      <c r="G8" s="17">
        <v>0.80640000000000001</v>
      </c>
      <c r="H8" s="13">
        <v>150829</v>
      </c>
      <c r="I8" s="17">
        <v>0.88319999999999999</v>
      </c>
      <c r="J8" s="12">
        <v>156942</v>
      </c>
      <c r="K8" s="16">
        <v>0.89839999999999998</v>
      </c>
      <c r="L8" s="12">
        <v>5040164</v>
      </c>
      <c r="M8" s="16">
        <v>0.93500000000000005</v>
      </c>
    </row>
    <row r="9" spans="1:13" x14ac:dyDescent="0.25">
      <c r="A9" s="6" t="s">
        <v>151</v>
      </c>
      <c r="B9" s="13">
        <v>115031</v>
      </c>
      <c r="C9" s="17">
        <v>0.67249999999999999</v>
      </c>
      <c r="D9" s="13">
        <v>109093</v>
      </c>
      <c r="E9" s="17">
        <v>0.61470000000000002</v>
      </c>
      <c r="F9" s="13">
        <v>95018</v>
      </c>
      <c r="G9" s="17">
        <v>0.5948</v>
      </c>
      <c r="H9" s="13">
        <v>109527</v>
      </c>
      <c r="I9" s="17">
        <v>0.64139999999999997</v>
      </c>
      <c r="J9" s="12">
        <v>112511</v>
      </c>
      <c r="K9" s="16">
        <v>0.64410000000000001</v>
      </c>
      <c r="L9" s="12">
        <v>3133456</v>
      </c>
      <c r="M9" s="16">
        <v>0.58130000000000004</v>
      </c>
    </row>
    <row r="10" spans="1:13" x14ac:dyDescent="0.25">
      <c r="A10" s="60" t="s">
        <v>152</v>
      </c>
      <c r="B10" s="13">
        <v>85927</v>
      </c>
      <c r="C10" s="17">
        <v>0.50229999999999997</v>
      </c>
      <c r="D10" s="13">
        <v>80320</v>
      </c>
      <c r="E10" s="17">
        <v>0.4526</v>
      </c>
      <c r="F10" s="13">
        <v>72760</v>
      </c>
      <c r="G10" s="17">
        <v>0.45550000000000002</v>
      </c>
      <c r="H10" s="13">
        <v>74866</v>
      </c>
      <c r="I10" s="17">
        <v>0.43840000000000001</v>
      </c>
      <c r="J10" s="12">
        <v>85218</v>
      </c>
      <c r="K10" s="16">
        <v>0.48780000000000001</v>
      </c>
      <c r="L10" s="12">
        <v>2663744</v>
      </c>
      <c r="M10" s="16">
        <v>0.49409999999999998</v>
      </c>
    </row>
    <row r="11" spans="1:13" x14ac:dyDescent="0.25">
      <c r="A11" s="60" t="s">
        <v>172</v>
      </c>
      <c r="B11" s="13">
        <v>29104</v>
      </c>
      <c r="C11" s="17">
        <v>0.1701</v>
      </c>
      <c r="D11" s="13">
        <v>28773</v>
      </c>
      <c r="E11" s="17">
        <v>0.16209999999999999</v>
      </c>
      <c r="F11" s="13">
        <v>22258</v>
      </c>
      <c r="G11" s="17">
        <v>0.13930000000000001</v>
      </c>
      <c r="H11" s="13">
        <v>34662</v>
      </c>
      <c r="I11" s="17">
        <v>0.20300000000000001</v>
      </c>
      <c r="J11" s="12">
        <v>27293</v>
      </c>
      <c r="K11" s="16">
        <v>0.15620000000000001</v>
      </c>
      <c r="L11" s="12">
        <v>469711</v>
      </c>
      <c r="M11" s="16">
        <v>8.7099999999999997E-2</v>
      </c>
    </row>
    <row r="12" spans="1:13" x14ac:dyDescent="0.25">
      <c r="A12" s="6" t="s">
        <v>153</v>
      </c>
      <c r="B12" s="13">
        <v>20614</v>
      </c>
      <c r="C12" s="17">
        <v>0.1205</v>
      </c>
      <c r="D12" s="13">
        <v>24086</v>
      </c>
      <c r="E12" s="17">
        <v>0.13569999999999999</v>
      </c>
      <c r="F12" s="13">
        <v>33801</v>
      </c>
      <c r="G12" s="17">
        <v>0.21160000000000001</v>
      </c>
      <c r="H12" s="13">
        <v>41302</v>
      </c>
      <c r="I12" s="17">
        <v>0.2419</v>
      </c>
      <c r="J12" s="12">
        <v>44431</v>
      </c>
      <c r="K12" s="16">
        <v>0.25430000000000003</v>
      </c>
      <c r="L12" s="12">
        <v>1906708</v>
      </c>
      <c r="M12" s="16">
        <v>0.35370000000000001</v>
      </c>
    </row>
    <row r="13" spans="1:13" x14ac:dyDescent="0.25">
      <c r="A13" s="60" t="s">
        <v>1</v>
      </c>
      <c r="B13" s="13">
        <v>10951</v>
      </c>
      <c r="C13" s="17">
        <v>6.4000000000000001E-2</v>
      </c>
      <c r="D13" s="13">
        <v>14463</v>
      </c>
      <c r="E13" s="17">
        <v>8.1500000000000003E-2</v>
      </c>
      <c r="F13" s="13">
        <v>15860</v>
      </c>
      <c r="G13" s="17">
        <v>9.9299999999999999E-2</v>
      </c>
      <c r="H13" s="13">
        <v>14812</v>
      </c>
      <c r="I13" s="17">
        <v>8.6699999999999999E-2</v>
      </c>
      <c r="J13" s="12">
        <v>16815</v>
      </c>
      <c r="K13" s="16">
        <v>9.6299999999999997E-2</v>
      </c>
      <c r="L13" s="12">
        <v>776305</v>
      </c>
      <c r="M13" s="16">
        <v>0.14399999999999999</v>
      </c>
    </row>
    <row r="14" spans="1:13" x14ac:dyDescent="0.25">
      <c r="A14" s="60" t="s">
        <v>95</v>
      </c>
      <c r="B14" s="13">
        <v>9663</v>
      </c>
      <c r="C14" s="17">
        <v>5.6500000000000002E-2</v>
      </c>
      <c r="D14" s="13">
        <v>9623</v>
      </c>
      <c r="E14" s="17">
        <v>5.4199999999999998E-2</v>
      </c>
      <c r="F14" s="13">
        <v>17941</v>
      </c>
      <c r="G14" s="17">
        <v>0.1123</v>
      </c>
      <c r="H14" s="13">
        <v>26490</v>
      </c>
      <c r="I14" s="17">
        <v>0.15509999999999999</v>
      </c>
      <c r="J14" s="12">
        <v>27615</v>
      </c>
      <c r="K14" s="16">
        <v>0.15809999999999999</v>
      </c>
      <c r="L14" s="12">
        <v>1130403</v>
      </c>
      <c r="M14" s="16">
        <v>0.2097</v>
      </c>
    </row>
    <row r="15" spans="1:13" x14ac:dyDescent="0.25">
      <c r="A15" s="5" t="s">
        <v>4</v>
      </c>
      <c r="B15" s="13">
        <v>35411</v>
      </c>
      <c r="C15" s="17">
        <v>0.20699999999999999</v>
      </c>
      <c r="D15" s="13">
        <v>44283</v>
      </c>
      <c r="E15" s="17">
        <v>0.2495</v>
      </c>
      <c r="F15" s="13">
        <v>30933</v>
      </c>
      <c r="G15" s="17">
        <v>0.19359999999999999</v>
      </c>
      <c r="H15" s="13">
        <v>19937</v>
      </c>
      <c r="I15" s="17">
        <v>0.1168</v>
      </c>
      <c r="J15" s="12">
        <v>17742</v>
      </c>
      <c r="K15" s="16">
        <v>0.1016</v>
      </c>
      <c r="L15" s="12">
        <v>350423</v>
      </c>
      <c r="M15" s="16">
        <v>6.5000000000000002E-2</v>
      </c>
    </row>
    <row r="16" spans="1:13" x14ac:dyDescent="0.25">
      <c r="A16" s="5" t="s">
        <v>154</v>
      </c>
      <c r="B16" s="29" t="s">
        <v>72</v>
      </c>
      <c r="C16" s="29" t="s">
        <v>72</v>
      </c>
      <c r="D16" s="29" t="s">
        <v>72</v>
      </c>
      <c r="E16" s="29" t="s">
        <v>72</v>
      </c>
      <c r="F16" s="13">
        <v>15971</v>
      </c>
      <c r="G16" s="17">
        <v>0.12429999999999999</v>
      </c>
      <c r="H16" s="13">
        <v>23593</v>
      </c>
      <c r="I16" s="17">
        <v>0.15640000000000001</v>
      </c>
      <c r="J16" s="12">
        <v>27890</v>
      </c>
      <c r="K16" s="16">
        <v>0.1779</v>
      </c>
      <c r="L16" s="12">
        <v>792477</v>
      </c>
      <c r="M16" s="16">
        <v>0.15840000000000001</v>
      </c>
    </row>
    <row r="17" spans="1:36" x14ac:dyDescent="0.25">
      <c r="A17" s="7" t="s">
        <v>155</v>
      </c>
      <c r="B17" s="13">
        <v>53707</v>
      </c>
      <c r="C17" s="17">
        <v>0.82269999999999999</v>
      </c>
      <c r="D17" s="13">
        <v>60245</v>
      </c>
      <c r="E17" s="17">
        <v>0.77080000000000004</v>
      </c>
      <c r="F17" s="13">
        <v>51037</v>
      </c>
      <c r="G17" s="17">
        <v>0.83689999999999998</v>
      </c>
      <c r="H17" s="13">
        <v>46113</v>
      </c>
      <c r="I17" s="17">
        <v>0.71799999999999997</v>
      </c>
      <c r="J17" s="12">
        <v>45986</v>
      </c>
      <c r="K17" s="16">
        <v>0.74239999999999995</v>
      </c>
      <c r="L17" s="12">
        <v>1695325</v>
      </c>
      <c r="M17" s="16">
        <v>0.85940000000000005</v>
      </c>
    </row>
    <row r="18" spans="1:36" x14ac:dyDescent="0.25">
      <c r="A18" s="7" t="s">
        <v>156</v>
      </c>
      <c r="B18" s="29" t="s">
        <v>72</v>
      </c>
      <c r="C18" s="29" t="s">
        <v>72</v>
      </c>
      <c r="D18" s="29" t="s">
        <v>72</v>
      </c>
      <c r="E18" s="29" t="s">
        <v>72</v>
      </c>
      <c r="F18" s="13">
        <v>47901</v>
      </c>
      <c r="G18" s="17">
        <v>0.93520000000000003</v>
      </c>
      <c r="H18" s="13">
        <v>43646</v>
      </c>
      <c r="I18" s="17">
        <v>0.9093</v>
      </c>
      <c r="J18" s="29" t="s">
        <v>72</v>
      </c>
      <c r="K18" s="29" t="s">
        <v>72</v>
      </c>
      <c r="L18" s="12">
        <v>1563731</v>
      </c>
      <c r="M18" s="16">
        <v>0.90739999999999998</v>
      </c>
    </row>
    <row r="19" spans="1:36" x14ac:dyDescent="0.25">
      <c r="A19" s="92" t="s">
        <v>61</v>
      </c>
      <c r="B19" s="93"/>
      <c r="C19" s="93"/>
      <c r="D19" s="93"/>
      <c r="E19" s="93"/>
      <c r="F19" s="93"/>
      <c r="G19" s="93"/>
      <c r="H19" s="93"/>
      <c r="I19" s="93"/>
      <c r="J19" s="93"/>
      <c r="K19" s="93"/>
      <c r="L19" s="76"/>
      <c r="M19" s="76"/>
    </row>
    <row r="20" spans="1:36" x14ac:dyDescent="0.25">
      <c r="A20" s="33" t="s">
        <v>16</v>
      </c>
      <c r="B20" s="13">
        <v>133734</v>
      </c>
      <c r="C20" s="17">
        <v>0.78290000000000004</v>
      </c>
      <c r="D20" s="13">
        <v>125804</v>
      </c>
      <c r="E20" s="17">
        <v>0.70889999999999997</v>
      </c>
      <c r="F20" s="13">
        <v>122827</v>
      </c>
      <c r="G20" s="17">
        <v>0.76890000000000003</v>
      </c>
      <c r="H20" s="13">
        <v>123674</v>
      </c>
      <c r="I20" s="17">
        <v>0.73280000000000001</v>
      </c>
      <c r="J20" s="13">
        <v>137340</v>
      </c>
      <c r="K20" s="17">
        <v>0.79259999999999997</v>
      </c>
      <c r="L20" s="13">
        <v>4240858</v>
      </c>
      <c r="M20" s="17">
        <v>0.79290000000000005</v>
      </c>
    </row>
    <row r="21" spans="1:36" x14ac:dyDescent="0.25">
      <c r="A21" s="33" t="s">
        <v>27</v>
      </c>
      <c r="B21" s="13">
        <v>52922</v>
      </c>
      <c r="C21" s="17">
        <v>0.31069999999999998</v>
      </c>
      <c r="D21" s="13">
        <v>63985</v>
      </c>
      <c r="E21" s="17">
        <v>0.36170000000000002</v>
      </c>
      <c r="F21" s="13">
        <v>52478</v>
      </c>
      <c r="G21" s="17">
        <v>0.33</v>
      </c>
      <c r="H21" s="13">
        <v>52918</v>
      </c>
      <c r="I21" s="17">
        <v>0.31440000000000001</v>
      </c>
      <c r="J21" s="13">
        <v>50709</v>
      </c>
      <c r="K21" s="17">
        <v>0.29549999999999998</v>
      </c>
      <c r="L21" s="13">
        <v>1539564</v>
      </c>
      <c r="M21" s="17">
        <v>0.29060000000000002</v>
      </c>
    </row>
    <row r="22" spans="1:36" x14ac:dyDescent="0.25">
      <c r="A22" s="33" t="s">
        <v>28</v>
      </c>
      <c r="B22" s="13">
        <v>28825</v>
      </c>
      <c r="C22" s="17">
        <v>0.16919999999999999</v>
      </c>
      <c r="D22" s="13">
        <v>37453</v>
      </c>
      <c r="E22" s="17">
        <v>0.2117</v>
      </c>
      <c r="F22" s="13">
        <v>34777</v>
      </c>
      <c r="G22" s="17">
        <v>0.21870000000000001</v>
      </c>
      <c r="H22" s="13">
        <v>41155</v>
      </c>
      <c r="I22" s="17">
        <v>0.24460000000000001</v>
      </c>
      <c r="J22" s="13">
        <v>41609</v>
      </c>
      <c r="K22" s="17">
        <v>0.24249999999999999</v>
      </c>
      <c r="L22" s="13">
        <v>1187282</v>
      </c>
      <c r="M22" s="17">
        <v>0.22409999999999999</v>
      </c>
    </row>
    <row r="23" spans="1:36" x14ac:dyDescent="0.25">
      <c r="A23" s="33" t="s">
        <v>81</v>
      </c>
      <c r="B23" s="13">
        <v>88580</v>
      </c>
      <c r="C23" s="17">
        <v>0.52010000000000001</v>
      </c>
      <c r="D23" s="13">
        <v>75483</v>
      </c>
      <c r="E23" s="17">
        <v>0.42659999999999998</v>
      </c>
      <c r="F23" s="13">
        <v>71771</v>
      </c>
      <c r="G23" s="17">
        <v>0.45129999999999998</v>
      </c>
      <c r="H23" s="13">
        <v>74216</v>
      </c>
      <c r="I23" s="17">
        <v>0.441</v>
      </c>
      <c r="J23" s="13">
        <v>79279</v>
      </c>
      <c r="K23" s="17">
        <v>0.46200000000000002</v>
      </c>
      <c r="L23" s="13">
        <v>2571287</v>
      </c>
      <c r="M23" s="17">
        <v>0.48530000000000001</v>
      </c>
    </row>
    <row r="24" spans="1:36" x14ac:dyDescent="0.25">
      <c r="A24" s="33" t="s">
        <v>80</v>
      </c>
      <c r="B24" s="13">
        <v>98193</v>
      </c>
      <c r="C24" s="17">
        <v>0.58079999999999998</v>
      </c>
      <c r="D24" s="13">
        <v>95982</v>
      </c>
      <c r="E24" s="17">
        <v>0.54339999999999999</v>
      </c>
      <c r="F24" s="13">
        <v>93973</v>
      </c>
      <c r="G24" s="17">
        <v>0.59570000000000001</v>
      </c>
      <c r="H24" s="13">
        <v>99289</v>
      </c>
      <c r="I24" s="17">
        <v>0.59</v>
      </c>
      <c r="J24" s="13">
        <v>97554</v>
      </c>
      <c r="K24" s="17">
        <v>0.57989999999999997</v>
      </c>
      <c r="L24" s="13">
        <v>3291036</v>
      </c>
      <c r="M24" s="17">
        <v>0.62350000000000005</v>
      </c>
    </row>
    <row r="25" spans="1:36" x14ac:dyDescent="0.25">
      <c r="A25" s="33" t="s">
        <v>29</v>
      </c>
      <c r="B25" s="13">
        <v>62760</v>
      </c>
      <c r="C25" s="17">
        <v>0.3674</v>
      </c>
      <c r="D25" s="13">
        <v>53864</v>
      </c>
      <c r="E25" s="17">
        <v>0.30349999999999999</v>
      </c>
      <c r="F25" s="13">
        <v>60437</v>
      </c>
      <c r="G25" s="17">
        <v>0.37909999999999999</v>
      </c>
      <c r="H25" s="13">
        <v>55165</v>
      </c>
      <c r="I25" s="17">
        <v>0.32740000000000002</v>
      </c>
      <c r="J25" s="13">
        <v>72864</v>
      </c>
      <c r="K25" s="17">
        <v>0.42049999999999998</v>
      </c>
      <c r="L25" s="13">
        <v>1962944</v>
      </c>
      <c r="M25" s="17">
        <v>0.36809999999999998</v>
      </c>
    </row>
    <row r="26" spans="1:36" x14ac:dyDescent="0.25">
      <c r="A26" s="33" t="s">
        <v>74</v>
      </c>
      <c r="B26" s="13">
        <v>149985</v>
      </c>
      <c r="C26" s="17">
        <v>0.87809999999999999</v>
      </c>
      <c r="D26" s="13">
        <v>143949</v>
      </c>
      <c r="E26" s="17">
        <v>0.81120000000000003</v>
      </c>
      <c r="F26" s="13">
        <v>133326</v>
      </c>
      <c r="G26" s="17">
        <v>0.83609999999999995</v>
      </c>
      <c r="H26" s="13">
        <v>145698</v>
      </c>
      <c r="I26" s="17">
        <v>0.85389999999999999</v>
      </c>
      <c r="J26" s="13">
        <v>145815</v>
      </c>
      <c r="K26" s="17">
        <v>0.84899999999999998</v>
      </c>
      <c r="L26" s="13">
        <v>4508662</v>
      </c>
      <c r="M26" s="17">
        <v>0.84240000000000004</v>
      </c>
    </row>
    <row r="27" spans="1:36" x14ac:dyDescent="0.25">
      <c r="A27" s="94" t="s">
        <v>129</v>
      </c>
      <c r="B27" s="95"/>
      <c r="C27" s="95"/>
      <c r="D27" s="95"/>
      <c r="E27" s="95"/>
      <c r="F27" s="95"/>
      <c r="G27" s="95"/>
      <c r="H27" s="95"/>
      <c r="I27" s="95"/>
      <c r="J27" s="95"/>
      <c r="K27" s="96"/>
      <c r="L27" s="97"/>
      <c r="M27" s="97"/>
      <c r="N27" s="11"/>
      <c r="O27" s="11"/>
      <c r="P27" s="11"/>
      <c r="Q27" s="11"/>
      <c r="R27" s="11"/>
      <c r="S27" s="11"/>
      <c r="T27" s="11"/>
      <c r="U27" s="11"/>
      <c r="V27" s="11"/>
      <c r="W27" s="11"/>
      <c r="X27" s="11"/>
      <c r="Y27" s="11"/>
      <c r="Z27" s="11"/>
      <c r="AA27" s="11"/>
      <c r="AB27" s="11"/>
      <c r="AC27" s="11"/>
      <c r="AD27" s="11"/>
      <c r="AE27" s="11"/>
      <c r="AF27" s="11"/>
      <c r="AG27" s="11"/>
      <c r="AH27" s="11"/>
      <c r="AI27" s="11"/>
      <c r="AJ27" s="11"/>
    </row>
    <row r="28" spans="1:36" x14ac:dyDescent="0.25">
      <c r="A28" s="34" t="s">
        <v>125</v>
      </c>
      <c r="B28" s="29" t="s">
        <v>72</v>
      </c>
      <c r="C28" s="29" t="s">
        <v>72</v>
      </c>
      <c r="D28" s="29" t="s">
        <v>72</v>
      </c>
      <c r="E28" s="29" t="s">
        <v>72</v>
      </c>
      <c r="F28" s="29" t="s">
        <v>72</v>
      </c>
      <c r="G28" s="29" t="s">
        <v>72</v>
      </c>
      <c r="H28" s="29" t="s">
        <v>72</v>
      </c>
      <c r="I28" s="29" t="s">
        <v>72</v>
      </c>
      <c r="J28" s="13">
        <v>14966</v>
      </c>
      <c r="K28" s="17">
        <v>0.6391</v>
      </c>
      <c r="L28" s="13">
        <v>369714</v>
      </c>
      <c r="M28" s="17">
        <v>0.49759999999999999</v>
      </c>
      <c r="N28" s="11"/>
      <c r="O28" s="11"/>
      <c r="P28" s="11"/>
      <c r="Q28" s="11"/>
      <c r="R28" s="11"/>
      <c r="S28" s="11"/>
      <c r="T28" s="11"/>
      <c r="U28" s="11"/>
      <c r="V28" s="11"/>
      <c r="W28" s="11"/>
      <c r="X28" s="11"/>
      <c r="Y28" s="11"/>
      <c r="Z28" s="11"/>
      <c r="AA28" s="11"/>
      <c r="AB28" s="11"/>
      <c r="AC28" s="11"/>
      <c r="AD28" s="11"/>
      <c r="AE28" s="11"/>
      <c r="AF28" s="11"/>
      <c r="AG28" s="11"/>
      <c r="AH28" s="11"/>
      <c r="AI28" s="11"/>
      <c r="AJ28" s="11"/>
    </row>
    <row r="29" spans="1:36" x14ac:dyDescent="0.25">
      <c r="A29" s="34" t="s">
        <v>124</v>
      </c>
      <c r="B29" s="29" t="s">
        <v>72</v>
      </c>
      <c r="C29" s="29" t="s">
        <v>72</v>
      </c>
      <c r="D29" s="29" t="s">
        <v>72</v>
      </c>
      <c r="E29" s="29" t="s">
        <v>72</v>
      </c>
      <c r="F29" s="29" t="s">
        <v>72</v>
      </c>
      <c r="G29" s="29" t="s">
        <v>72</v>
      </c>
      <c r="H29" s="29" t="s">
        <v>72</v>
      </c>
      <c r="I29" s="29" t="s">
        <v>72</v>
      </c>
      <c r="J29" s="29" t="s">
        <v>72</v>
      </c>
      <c r="K29" s="29" t="s">
        <v>72</v>
      </c>
      <c r="L29" s="13">
        <v>61434</v>
      </c>
      <c r="M29" s="17">
        <v>8.2699999999999996E-2</v>
      </c>
      <c r="N29" s="11"/>
      <c r="O29" s="11"/>
      <c r="P29" s="11"/>
      <c r="Q29" s="11"/>
      <c r="R29" s="11"/>
      <c r="S29" s="11"/>
      <c r="T29" s="11"/>
      <c r="U29" s="11"/>
      <c r="V29" s="11"/>
      <c r="W29" s="11"/>
      <c r="X29" s="11"/>
      <c r="Y29" s="11"/>
      <c r="Z29" s="11"/>
      <c r="AA29" s="11"/>
      <c r="AB29" s="11"/>
      <c r="AC29" s="11"/>
      <c r="AD29" s="11"/>
      <c r="AE29" s="11"/>
      <c r="AF29" s="11"/>
      <c r="AG29" s="11"/>
      <c r="AH29" s="11"/>
      <c r="AI29" s="11"/>
      <c r="AJ29" s="11"/>
    </row>
    <row r="30" spans="1:36" x14ac:dyDescent="0.25">
      <c r="A30" s="34" t="s">
        <v>128</v>
      </c>
      <c r="B30" s="29" t="s">
        <v>72</v>
      </c>
      <c r="C30" s="29" t="s">
        <v>72</v>
      </c>
      <c r="D30" s="29" t="s">
        <v>72</v>
      </c>
      <c r="E30" s="29" t="s">
        <v>72</v>
      </c>
      <c r="F30" s="29" t="s">
        <v>72</v>
      </c>
      <c r="G30" s="29" t="s">
        <v>72</v>
      </c>
      <c r="H30" s="29" t="s">
        <v>72</v>
      </c>
      <c r="I30" s="29" t="s">
        <v>72</v>
      </c>
      <c r="J30" s="29" t="s">
        <v>72</v>
      </c>
      <c r="K30" s="29" t="s">
        <v>72</v>
      </c>
      <c r="L30" s="13">
        <v>44030</v>
      </c>
      <c r="M30" s="17">
        <v>5.9299999999999999E-2</v>
      </c>
      <c r="N30" s="11"/>
      <c r="O30" s="11"/>
      <c r="P30" s="11"/>
      <c r="Q30" s="11"/>
      <c r="R30" s="11"/>
      <c r="S30" s="11"/>
      <c r="T30" s="11"/>
      <c r="U30" s="11"/>
      <c r="V30" s="11"/>
      <c r="W30" s="11"/>
      <c r="X30" s="11"/>
      <c r="Y30" s="11"/>
      <c r="Z30" s="11"/>
      <c r="AA30" s="11"/>
      <c r="AB30" s="11"/>
      <c r="AC30" s="11"/>
      <c r="AD30" s="11"/>
      <c r="AE30" s="11"/>
      <c r="AF30" s="11"/>
      <c r="AG30" s="11"/>
      <c r="AH30" s="11"/>
      <c r="AI30" s="11"/>
      <c r="AJ30" s="11"/>
    </row>
    <row r="31" spans="1:36" x14ac:dyDescent="0.25">
      <c r="A31" s="34" t="s">
        <v>122</v>
      </c>
      <c r="B31" s="29" t="s">
        <v>72</v>
      </c>
      <c r="C31" s="29" t="s">
        <v>72</v>
      </c>
      <c r="D31" s="29" t="s">
        <v>72</v>
      </c>
      <c r="E31" s="29" t="s">
        <v>72</v>
      </c>
      <c r="F31" s="29" t="s">
        <v>72</v>
      </c>
      <c r="G31" s="29" t="s">
        <v>72</v>
      </c>
      <c r="H31" s="29" t="s">
        <v>72</v>
      </c>
      <c r="I31" s="29" t="s">
        <v>72</v>
      </c>
      <c r="J31" s="29" t="s">
        <v>72</v>
      </c>
      <c r="K31" s="29" t="s">
        <v>72</v>
      </c>
      <c r="L31" s="13">
        <v>36305</v>
      </c>
      <c r="M31" s="17">
        <v>4.8899999999999999E-2</v>
      </c>
      <c r="N31" s="11"/>
      <c r="O31" s="11"/>
      <c r="P31" s="11"/>
      <c r="Q31" s="11"/>
      <c r="R31" s="11"/>
      <c r="S31" s="11"/>
      <c r="T31" s="11"/>
      <c r="U31" s="11"/>
      <c r="V31" s="11"/>
      <c r="W31" s="11"/>
      <c r="X31" s="11"/>
      <c r="Y31" s="11"/>
      <c r="Z31" s="11"/>
      <c r="AA31" s="11"/>
      <c r="AB31" s="11"/>
      <c r="AC31" s="11"/>
      <c r="AD31" s="11"/>
      <c r="AE31" s="11"/>
      <c r="AF31" s="11"/>
      <c r="AG31" s="11"/>
      <c r="AH31" s="11"/>
      <c r="AI31" s="11"/>
      <c r="AJ31" s="11"/>
    </row>
    <row r="32" spans="1:36" x14ac:dyDescent="0.25">
      <c r="A32" s="34" t="s">
        <v>126</v>
      </c>
      <c r="B32" s="29" t="s">
        <v>72</v>
      </c>
      <c r="C32" s="29" t="s">
        <v>72</v>
      </c>
      <c r="D32" s="29" t="s">
        <v>72</v>
      </c>
      <c r="E32" s="29" t="s">
        <v>72</v>
      </c>
      <c r="F32" s="29" t="s">
        <v>72</v>
      </c>
      <c r="G32" s="29" t="s">
        <v>72</v>
      </c>
      <c r="H32" s="29" t="s">
        <v>72</v>
      </c>
      <c r="I32" s="29" t="s">
        <v>72</v>
      </c>
      <c r="J32" s="29" t="s">
        <v>72</v>
      </c>
      <c r="K32" s="29" t="s">
        <v>72</v>
      </c>
      <c r="L32" s="13">
        <v>32022</v>
      </c>
      <c r="M32" s="17">
        <v>4.3099999999999999E-2</v>
      </c>
      <c r="N32" s="11"/>
      <c r="O32" s="11"/>
      <c r="P32" s="11"/>
      <c r="Q32" s="11"/>
      <c r="R32" s="11"/>
      <c r="S32" s="11"/>
      <c r="T32" s="11"/>
      <c r="U32" s="11"/>
      <c r="V32" s="11"/>
      <c r="W32" s="11"/>
      <c r="X32" s="11"/>
      <c r="Y32" s="11"/>
      <c r="Z32" s="11"/>
      <c r="AA32" s="11"/>
      <c r="AB32" s="11"/>
      <c r="AC32" s="11"/>
      <c r="AD32" s="11"/>
      <c r="AE32" s="11"/>
      <c r="AF32" s="11"/>
      <c r="AG32" s="11"/>
      <c r="AH32" s="11"/>
      <c r="AI32" s="11"/>
      <c r="AJ32" s="11"/>
    </row>
    <row r="33" spans="1:36" x14ac:dyDescent="0.25">
      <c r="A33" s="34" t="s">
        <v>127</v>
      </c>
      <c r="B33" s="29" t="s">
        <v>72</v>
      </c>
      <c r="C33" s="29" t="s">
        <v>72</v>
      </c>
      <c r="D33" s="29" t="s">
        <v>72</v>
      </c>
      <c r="E33" s="29" t="s">
        <v>72</v>
      </c>
      <c r="F33" s="29" t="s">
        <v>72</v>
      </c>
      <c r="G33" s="29" t="s">
        <v>72</v>
      </c>
      <c r="H33" s="29" t="s">
        <v>72</v>
      </c>
      <c r="I33" s="29" t="s">
        <v>72</v>
      </c>
      <c r="J33" s="29" t="s">
        <v>72</v>
      </c>
      <c r="K33" s="29" t="s">
        <v>72</v>
      </c>
      <c r="L33" s="13">
        <v>31346</v>
      </c>
      <c r="M33" s="17">
        <v>4.2200000000000001E-2</v>
      </c>
      <c r="N33" s="11"/>
      <c r="O33" s="11"/>
      <c r="P33" s="11"/>
      <c r="Q33" s="11"/>
      <c r="R33" s="11"/>
      <c r="S33" s="11"/>
      <c r="T33" s="11"/>
      <c r="U33" s="11"/>
      <c r="V33" s="11"/>
      <c r="W33" s="11"/>
      <c r="X33" s="11"/>
      <c r="Y33" s="11"/>
      <c r="Z33" s="11"/>
      <c r="AA33" s="11"/>
      <c r="AB33" s="11"/>
      <c r="AC33" s="11"/>
      <c r="AD33" s="11"/>
      <c r="AE33" s="11"/>
      <c r="AF33" s="11"/>
      <c r="AG33" s="11"/>
      <c r="AH33" s="11"/>
      <c r="AI33" s="11"/>
      <c r="AJ33" s="11"/>
    </row>
    <row r="34" spans="1:36" x14ac:dyDescent="0.25">
      <c r="A34" s="34" t="s">
        <v>123</v>
      </c>
      <c r="B34" s="29" t="s">
        <v>72</v>
      </c>
      <c r="C34" s="29" t="s">
        <v>72</v>
      </c>
      <c r="D34" s="29" t="s">
        <v>72</v>
      </c>
      <c r="E34" s="29" t="s">
        <v>72</v>
      </c>
      <c r="F34" s="29" t="s">
        <v>72</v>
      </c>
      <c r="G34" s="29" t="s">
        <v>72</v>
      </c>
      <c r="H34" s="29" t="s">
        <v>72</v>
      </c>
      <c r="I34" s="29" t="s">
        <v>72</v>
      </c>
      <c r="J34" s="29" t="s">
        <v>72</v>
      </c>
      <c r="K34" s="29" t="s">
        <v>72</v>
      </c>
      <c r="L34" s="13">
        <v>23532</v>
      </c>
      <c r="M34" s="17">
        <v>3.1699999999999999E-2</v>
      </c>
      <c r="N34" s="11"/>
      <c r="O34" s="11"/>
      <c r="P34" s="11"/>
      <c r="Q34" s="11"/>
      <c r="R34" s="11"/>
      <c r="S34" s="11"/>
      <c r="T34" s="11"/>
      <c r="U34" s="11"/>
      <c r="V34" s="11"/>
      <c r="W34" s="11"/>
      <c r="X34" s="11"/>
      <c r="Y34" s="11"/>
      <c r="Z34" s="11"/>
      <c r="AA34" s="11"/>
      <c r="AB34" s="11"/>
      <c r="AC34" s="11"/>
      <c r="AD34" s="11"/>
      <c r="AE34" s="11"/>
      <c r="AF34" s="11"/>
      <c r="AG34" s="11"/>
      <c r="AH34" s="11"/>
      <c r="AI34" s="11"/>
      <c r="AJ34" s="11"/>
    </row>
    <row r="35" spans="1:36" x14ac:dyDescent="0.25">
      <c r="A35" s="33" t="s">
        <v>121</v>
      </c>
      <c r="B35" s="29" t="s">
        <v>72</v>
      </c>
      <c r="C35" s="29" t="s">
        <v>72</v>
      </c>
      <c r="D35" s="29" t="s">
        <v>72</v>
      </c>
      <c r="E35" s="29" t="s">
        <v>72</v>
      </c>
      <c r="F35" s="29" t="s">
        <v>72</v>
      </c>
      <c r="G35" s="29" t="s">
        <v>72</v>
      </c>
      <c r="H35" s="29" t="s">
        <v>72</v>
      </c>
      <c r="I35" s="29" t="s">
        <v>72</v>
      </c>
      <c r="J35" s="29">
        <v>3365</v>
      </c>
      <c r="K35" s="17">
        <v>0.14369999999999999</v>
      </c>
      <c r="L35" s="13">
        <v>144671</v>
      </c>
      <c r="M35" s="17">
        <v>0.19470000000000001</v>
      </c>
      <c r="N35" s="11"/>
      <c r="O35" s="11"/>
      <c r="P35" s="11"/>
      <c r="Q35" s="11"/>
      <c r="R35" s="11"/>
      <c r="S35" s="11"/>
      <c r="T35" s="11"/>
      <c r="U35" s="11"/>
      <c r="V35" s="11"/>
      <c r="W35" s="11"/>
      <c r="X35" s="11"/>
      <c r="Y35" s="11"/>
      <c r="Z35" s="11"/>
      <c r="AA35" s="11"/>
      <c r="AB35" s="11"/>
      <c r="AC35" s="11"/>
      <c r="AD35" s="11"/>
      <c r="AE35" s="11"/>
      <c r="AF35" s="11"/>
      <c r="AG35" s="11"/>
      <c r="AH35" s="11"/>
      <c r="AI35" s="11"/>
      <c r="AJ35" s="11"/>
    </row>
    <row r="36" spans="1:36" x14ac:dyDescent="0.25">
      <c r="A36" s="94" t="s">
        <v>75</v>
      </c>
      <c r="B36" s="95"/>
      <c r="C36" s="95"/>
      <c r="D36" s="95"/>
      <c r="E36" s="95"/>
      <c r="F36" s="95"/>
      <c r="G36" s="95"/>
      <c r="H36" s="95"/>
      <c r="I36" s="95"/>
      <c r="J36" s="95"/>
      <c r="K36" s="96"/>
      <c r="L36" s="97"/>
      <c r="M36" s="97"/>
    </row>
    <row r="37" spans="1:36" x14ac:dyDescent="0.25">
      <c r="A37" s="33" t="s">
        <v>13</v>
      </c>
      <c r="B37" s="13">
        <v>125445</v>
      </c>
      <c r="C37" s="17">
        <v>0.73699999999999999</v>
      </c>
      <c r="D37" s="13">
        <v>128980</v>
      </c>
      <c r="E37" s="17">
        <v>0.73180000000000001</v>
      </c>
      <c r="F37" s="13">
        <v>110033</v>
      </c>
      <c r="G37" s="17">
        <v>0.69730000000000003</v>
      </c>
      <c r="H37" s="13">
        <v>122963</v>
      </c>
      <c r="I37" s="17">
        <v>0.73450000000000004</v>
      </c>
      <c r="J37" s="13">
        <v>138721</v>
      </c>
      <c r="K37" s="17">
        <v>0.81369999999999998</v>
      </c>
      <c r="L37" s="13">
        <v>3964426</v>
      </c>
      <c r="M37" s="17">
        <v>0.74739999999999995</v>
      </c>
    </row>
    <row r="38" spans="1:36" x14ac:dyDescent="0.25">
      <c r="A38" s="33" t="s">
        <v>14</v>
      </c>
      <c r="B38" s="13">
        <v>24567</v>
      </c>
      <c r="C38" s="17">
        <v>0.14430000000000001</v>
      </c>
      <c r="D38" s="13">
        <v>25202</v>
      </c>
      <c r="E38" s="17">
        <v>0.14299999999999999</v>
      </c>
      <c r="F38" s="13">
        <v>26719</v>
      </c>
      <c r="G38" s="17">
        <v>0.16930000000000001</v>
      </c>
      <c r="H38" s="13">
        <v>20870</v>
      </c>
      <c r="I38" s="17">
        <v>0.12470000000000001</v>
      </c>
      <c r="J38" s="13">
        <v>11867</v>
      </c>
      <c r="K38" s="17">
        <v>6.9599999999999995E-2</v>
      </c>
      <c r="L38" s="13">
        <v>379951</v>
      </c>
      <c r="M38" s="17">
        <v>7.1599999999999997E-2</v>
      </c>
    </row>
    <row r="39" spans="1:36" x14ac:dyDescent="0.25">
      <c r="A39" s="33" t="s">
        <v>15</v>
      </c>
      <c r="B39" s="13">
        <v>5167</v>
      </c>
      <c r="C39" s="17">
        <v>3.04E-2</v>
      </c>
      <c r="D39" s="13">
        <v>17514</v>
      </c>
      <c r="E39" s="17">
        <v>9.9400000000000002E-2</v>
      </c>
      <c r="F39" s="13">
        <v>9513</v>
      </c>
      <c r="G39" s="17">
        <v>6.0299999999999999E-2</v>
      </c>
      <c r="H39" s="13">
        <v>7265</v>
      </c>
      <c r="I39" s="17">
        <v>4.3400000000000001E-2</v>
      </c>
      <c r="J39" s="13">
        <v>6604</v>
      </c>
      <c r="K39" s="17">
        <v>3.8699999999999998E-2</v>
      </c>
      <c r="L39" s="13">
        <v>178707</v>
      </c>
      <c r="M39" s="17">
        <v>3.3700000000000001E-2</v>
      </c>
    </row>
    <row r="40" spans="1:36" x14ac:dyDescent="0.25">
      <c r="A40" s="34" t="s">
        <v>157</v>
      </c>
      <c r="B40" s="13">
        <v>15039</v>
      </c>
      <c r="C40" s="17">
        <v>8.8400000000000006E-2</v>
      </c>
      <c r="D40" s="13">
        <v>4547</v>
      </c>
      <c r="E40" s="17">
        <v>2.58E-2</v>
      </c>
      <c r="F40" s="13">
        <v>11544</v>
      </c>
      <c r="G40" s="17">
        <v>7.3200000000000001E-2</v>
      </c>
      <c r="H40" s="13">
        <v>16310</v>
      </c>
      <c r="I40" s="17">
        <v>9.74E-2</v>
      </c>
      <c r="J40" s="13">
        <v>13292</v>
      </c>
      <c r="K40" s="17">
        <v>7.8E-2</v>
      </c>
      <c r="L40" s="13">
        <v>781370</v>
      </c>
      <c r="M40" s="17">
        <v>0.14729999999999999</v>
      </c>
    </row>
    <row r="41" spans="1:36" x14ac:dyDescent="0.25">
      <c r="A41" s="94" t="s">
        <v>26</v>
      </c>
      <c r="B41" s="95"/>
      <c r="C41" s="95"/>
      <c r="D41" s="95"/>
      <c r="E41" s="95"/>
      <c r="F41" s="95"/>
      <c r="G41" s="95"/>
      <c r="H41" s="95"/>
      <c r="I41" s="95"/>
      <c r="J41" s="95"/>
      <c r="K41" s="96"/>
      <c r="L41" s="97"/>
      <c r="M41" s="97"/>
    </row>
    <row r="42" spans="1:36" x14ac:dyDescent="0.25">
      <c r="A42" s="33" t="s">
        <v>19</v>
      </c>
      <c r="B42" s="13">
        <v>140354</v>
      </c>
      <c r="C42" s="17">
        <v>0.82420000000000004</v>
      </c>
      <c r="D42" s="13">
        <v>155424</v>
      </c>
      <c r="E42" s="17">
        <v>0.87749999999999995</v>
      </c>
      <c r="F42" s="13">
        <v>125002</v>
      </c>
      <c r="G42" s="17">
        <v>0.78300000000000003</v>
      </c>
      <c r="H42" s="13">
        <v>141735</v>
      </c>
      <c r="I42" s="17">
        <v>0.83979999999999999</v>
      </c>
      <c r="J42" s="13">
        <v>137246</v>
      </c>
      <c r="K42" s="17">
        <v>0.79310000000000003</v>
      </c>
      <c r="L42" s="13">
        <v>4171963</v>
      </c>
      <c r="M42" s="17">
        <v>0.78169999999999995</v>
      </c>
    </row>
    <row r="43" spans="1:36" x14ac:dyDescent="0.25">
      <c r="A43" s="33" t="s">
        <v>17</v>
      </c>
      <c r="B43" s="13">
        <v>19995</v>
      </c>
      <c r="C43" s="17">
        <v>0.1174</v>
      </c>
      <c r="D43" s="13">
        <v>13509</v>
      </c>
      <c r="E43" s="17">
        <v>7.6300000000000007E-2</v>
      </c>
      <c r="F43" s="13">
        <v>24994</v>
      </c>
      <c r="G43" s="17">
        <v>0.15659999999999999</v>
      </c>
      <c r="H43" s="13">
        <v>17674</v>
      </c>
      <c r="I43" s="17">
        <v>0.1047</v>
      </c>
      <c r="J43" s="13">
        <v>20421</v>
      </c>
      <c r="K43" s="17">
        <v>0.11799999999999999</v>
      </c>
      <c r="L43" s="13">
        <v>707190</v>
      </c>
      <c r="M43" s="17">
        <v>0.13250000000000001</v>
      </c>
    </row>
    <row r="44" spans="1:36" x14ac:dyDescent="0.25">
      <c r="A44" s="33" t="s">
        <v>18</v>
      </c>
      <c r="B44" s="13">
        <v>9951</v>
      </c>
      <c r="C44" s="17">
        <v>5.8400000000000001E-2</v>
      </c>
      <c r="D44" s="13">
        <v>8194</v>
      </c>
      <c r="E44" s="17">
        <v>4.6300000000000001E-2</v>
      </c>
      <c r="F44" s="13">
        <v>9646</v>
      </c>
      <c r="G44" s="17">
        <v>6.0400000000000002E-2</v>
      </c>
      <c r="H44" s="13">
        <v>9363</v>
      </c>
      <c r="I44" s="17">
        <v>5.5500000000000001E-2</v>
      </c>
      <c r="J44" s="13">
        <v>15388</v>
      </c>
      <c r="K44" s="17">
        <v>8.8900000000000007E-2</v>
      </c>
      <c r="L44" s="13">
        <v>457771</v>
      </c>
      <c r="M44" s="17">
        <v>8.5800000000000001E-2</v>
      </c>
    </row>
    <row r="45" spans="1:36" x14ac:dyDescent="0.25">
      <c r="A45" s="3" t="s">
        <v>24</v>
      </c>
      <c r="B45" s="13">
        <v>10224</v>
      </c>
      <c r="C45" s="17">
        <v>0.35310000000000002</v>
      </c>
      <c r="D45" s="13">
        <v>14555</v>
      </c>
      <c r="E45" s="17">
        <v>0.6925</v>
      </c>
      <c r="F45" s="13">
        <v>17783</v>
      </c>
      <c r="G45" s="17">
        <v>0.5968</v>
      </c>
      <c r="H45" s="13">
        <v>16981</v>
      </c>
      <c r="I45" s="17">
        <v>0.63100000000000001</v>
      </c>
      <c r="J45" s="13">
        <v>22776</v>
      </c>
      <c r="K45" s="17">
        <v>0.64370000000000005</v>
      </c>
      <c r="L45" s="13">
        <v>723516</v>
      </c>
      <c r="M45" s="17">
        <v>0.63649999999999995</v>
      </c>
    </row>
    <row r="46" spans="1:36" x14ac:dyDescent="0.25">
      <c r="A46" s="3" t="s">
        <v>20</v>
      </c>
      <c r="B46" s="13">
        <v>18731</v>
      </c>
      <c r="C46" s="17">
        <v>0.64690000000000003</v>
      </c>
      <c r="D46" s="13">
        <v>6462</v>
      </c>
      <c r="E46" s="17">
        <v>0.3075</v>
      </c>
      <c r="F46" s="13">
        <v>12015</v>
      </c>
      <c r="G46" s="17">
        <v>0.4032</v>
      </c>
      <c r="H46" s="13">
        <v>9932</v>
      </c>
      <c r="I46" s="17">
        <v>0.36899999999999999</v>
      </c>
      <c r="J46" s="13">
        <v>12608</v>
      </c>
      <c r="K46" s="17">
        <v>0.35630000000000001</v>
      </c>
      <c r="L46" s="13">
        <v>413127</v>
      </c>
      <c r="M46" s="17">
        <v>0.36349999999999999</v>
      </c>
    </row>
    <row r="47" spans="1:36" x14ac:dyDescent="0.25">
      <c r="A47" s="92" t="s">
        <v>60</v>
      </c>
      <c r="B47" s="93"/>
      <c r="C47" s="93"/>
      <c r="D47" s="93"/>
      <c r="E47" s="93"/>
      <c r="F47" s="93"/>
      <c r="G47" s="93"/>
      <c r="H47" s="93"/>
      <c r="I47" s="93"/>
      <c r="J47" s="93"/>
      <c r="K47" s="93"/>
      <c r="L47" s="76"/>
      <c r="M47" s="76"/>
    </row>
    <row r="48" spans="1:36" x14ac:dyDescent="0.25">
      <c r="A48" s="94" t="s">
        <v>34</v>
      </c>
      <c r="B48" s="95"/>
      <c r="C48" s="95"/>
      <c r="D48" s="95"/>
      <c r="E48" s="95"/>
      <c r="F48" s="95"/>
      <c r="G48" s="95"/>
      <c r="H48" s="95"/>
      <c r="I48" s="95"/>
      <c r="J48" s="95"/>
      <c r="K48" s="96"/>
      <c r="L48" s="97"/>
      <c r="M48" s="97"/>
    </row>
    <row r="49" spans="1:36" x14ac:dyDescent="0.25">
      <c r="A49" s="33" t="s">
        <v>67</v>
      </c>
      <c r="B49" s="13">
        <v>27828</v>
      </c>
      <c r="C49" s="17">
        <v>0.16289999999999999</v>
      </c>
      <c r="D49" s="13">
        <v>29257</v>
      </c>
      <c r="E49" s="17">
        <v>0.1651</v>
      </c>
      <c r="F49" s="13">
        <v>24454</v>
      </c>
      <c r="G49" s="17">
        <v>0.15620000000000001</v>
      </c>
      <c r="H49" s="13">
        <v>31586</v>
      </c>
      <c r="I49" s="17">
        <v>0.1855</v>
      </c>
      <c r="J49" s="13">
        <v>30947</v>
      </c>
      <c r="K49" s="17">
        <v>0.17910000000000001</v>
      </c>
      <c r="L49" s="13">
        <v>837470</v>
      </c>
      <c r="M49" s="17">
        <v>0.15679999999999999</v>
      </c>
    </row>
    <row r="50" spans="1:36" x14ac:dyDescent="0.25">
      <c r="A50" s="27" t="s">
        <v>158</v>
      </c>
      <c r="B50" s="29" t="s">
        <v>72</v>
      </c>
      <c r="C50" s="29" t="s">
        <v>72</v>
      </c>
      <c r="D50" s="29" t="s">
        <v>72</v>
      </c>
      <c r="E50" s="29" t="s">
        <v>72</v>
      </c>
      <c r="F50" s="29" t="s">
        <v>72</v>
      </c>
      <c r="G50" s="29" t="s">
        <v>72</v>
      </c>
      <c r="H50" s="29" t="s">
        <v>72</v>
      </c>
      <c r="I50" s="29" t="s">
        <v>72</v>
      </c>
      <c r="J50" s="13">
        <v>22091</v>
      </c>
      <c r="K50" s="17">
        <v>0.71899999999999997</v>
      </c>
      <c r="L50" s="13">
        <v>594433</v>
      </c>
      <c r="M50" s="17">
        <v>0.72519999999999996</v>
      </c>
      <c r="N50" s="11"/>
      <c r="O50" s="11"/>
      <c r="P50" s="11"/>
      <c r="Q50" s="11"/>
      <c r="R50" s="11"/>
      <c r="S50" s="11"/>
      <c r="T50" s="11"/>
      <c r="U50" s="11"/>
      <c r="V50" s="11"/>
      <c r="W50" s="11"/>
      <c r="X50" s="11"/>
      <c r="Y50" s="11"/>
      <c r="Z50" s="11"/>
      <c r="AA50" s="11"/>
      <c r="AB50" s="11"/>
      <c r="AC50" s="11"/>
      <c r="AD50" s="11"/>
      <c r="AE50" s="11"/>
      <c r="AF50" s="11"/>
      <c r="AG50" s="11"/>
      <c r="AH50" s="11"/>
      <c r="AI50" s="11"/>
      <c r="AJ50" s="11"/>
    </row>
    <row r="51" spans="1:36" x14ac:dyDescent="0.25">
      <c r="A51" s="27" t="s">
        <v>159</v>
      </c>
      <c r="B51" s="29" t="s">
        <v>72</v>
      </c>
      <c r="C51" s="29" t="s">
        <v>72</v>
      </c>
      <c r="D51" s="29" t="s">
        <v>72</v>
      </c>
      <c r="E51" s="29" t="s">
        <v>72</v>
      </c>
      <c r="F51" s="29" t="s">
        <v>72</v>
      </c>
      <c r="G51" s="29" t="s">
        <v>72</v>
      </c>
      <c r="H51" s="29" t="s">
        <v>72</v>
      </c>
      <c r="I51" s="29" t="s">
        <v>72</v>
      </c>
      <c r="J51" s="13">
        <v>16675</v>
      </c>
      <c r="K51" s="17">
        <v>0.54279999999999995</v>
      </c>
      <c r="L51" s="13">
        <v>354986</v>
      </c>
      <c r="M51" s="17">
        <v>0.43309999999999998</v>
      </c>
      <c r="N51" s="11"/>
      <c r="O51" s="11"/>
      <c r="P51" s="11"/>
      <c r="Q51" s="11"/>
      <c r="R51" s="11"/>
      <c r="S51" s="11"/>
      <c r="T51" s="11"/>
      <c r="U51" s="11"/>
      <c r="V51" s="11"/>
      <c r="W51" s="11"/>
      <c r="X51" s="11"/>
      <c r="Y51" s="11"/>
      <c r="Z51" s="11"/>
      <c r="AA51" s="11"/>
      <c r="AB51" s="11"/>
      <c r="AC51" s="11"/>
      <c r="AD51" s="11"/>
      <c r="AE51" s="11"/>
      <c r="AF51" s="11"/>
      <c r="AG51" s="11"/>
      <c r="AH51" s="11"/>
      <c r="AI51" s="11"/>
      <c r="AJ51" s="11"/>
    </row>
    <row r="52" spans="1:36" x14ac:dyDescent="0.25">
      <c r="A52" s="33" t="s">
        <v>36</v>
      </c>
      <c r="B52" s="13">
        <v>12622</v>
      </c>
      <c r="C52" s="17">
        <v>9.3100000000000002E-2</v>
      </c>
      <c r="D52" s="13">
        <v>12902</v>
      </c>
      <c r="E52" s="17">
        <v>9.7100000000000006E-2</v>
      </c>
      <c r="F52" s="13">
        <v>11127</v>
      </c>
      <c r="G52" s="17">
        <v>8.6800000000000002E-2</v>
      </c>
      <c r="H52" s="13">
        <v>12705</v>
      </c>
      <c r="I52" s="17">
        <v>8.4900000000000003E-2</v>
      </c>
      <c r="J52" s="13">
        <v>17678</v>
      </c>
      <c r="K52" s="17">
        <v>0.1134</v>
      </c>
      <c r="L52" s="13">
        <v>570212</v>
      </c>
      <c r="M52" s="17">
        <v>0.1138</v>
      </c>
    </row>
    <row r="53" spans="1:36" x14ac:dyDescent="0.25">
      <c r="A53" s="27" t="s">
        <v>158</v>
      </c>
      <c r="B53" s="29" t="s">
        <v>72</v>
      </c>
      <c r="C53" s="29" t="s">
        <v>72</v>
      </c>
      <c r="D53" s="29" t="s">
        <v>72</v>
      </c>
      <c r="E53" s="29" t="s">
        <v>72</v>
      </c>
      <c r="F53" s="29" t="s">
        <v>72</v>
      </c>
      <c r="G53" s="29" t="s">
        <v>72</v>
      </c>
      <c r="H53" s="29" t="s">
        <v>72</v>
      </c>
      <c r="I53" s="29" t="s">
        <v>72</v>
      </c>
      <c r="J53" s="13">
        <v>6693</v>
      </c>
      <c r="K53" s="17">
        <v>0.37859999999999999</v>
      </c>
      <c r="L53" s="13">
        <v>358711</v>
      </c>
      <c r="M53" s="17">
        <v>0.64500000000000002</v>
      </c>
    </row>
    <row r="54" spans="1:36" x14ac:dyDescent="0.25">
      <c r="A54" s="27" t="s">
        <v>159</v>
      </c>
      <c r="B54" s="29" t="s">
        <v>72</v>
      </c>
      <c r="C54" s="29" t="s">
        <v>72</v>
      </c>
      <c r="D54" s="29" t="s">
        <v>72</v>
      </c>
      <c r="E54" s="29" t="s">
        <v>72</v>
      </c>
      <c r="F54" s="29" t="s">
        <v>72</v>
      </c>
      <c r="G54" s="29" t="s">
        <v>72</v>
      </c>
      <c r="H54" s="29" t="s">
        <v>72</v>
      </c>
      <c r="I54" s="29" t="s">
        <v>72</v>
      </c>
      <c r="J54" s="29">
        <v>11736</v>
      </c>
      <c r="K54" s="17">
        <v>0.66379999999999995</v>
      </c>
      <c r="L54" s="13">
        <v>276368</v>
      </c>
      <c r="M54" s="17">
        <v>0.49690000000000001</v>
      </c>
    </row>
    <row r="55" spans="1:36" x14ac:dyDescent="0.25">
      <c r="A55" s="33" t="s">
        <v>35</v>
      </c>
      <c r="B55" s="13">
        <v>8947</v>
      </c>
      <c r="C55" s="17">
        <v>5.2400000000000002E-2</v>
      </c>
      <c r="D55" s="13">
        <v>9234</v>
      </c>
      <c r="E55" s="17">
        <v>5.21E-2</v>
      </c>
      <c r="F55" s="13">
        <v>9587</v>
      </c>
      <c r="G55" s="17">
        <v>6.0100000000000001E-2</v>
      </c>
      <c r="H55" s="13">
        <v>6963</v>
      </c>
      <c r="I55" s="17">
        <v>4.1399999999999999E-2</v>
      </c>
      <c r="J55" s="13">
        <v>8048</v>
      </c>
      <c r="K55" s="17">
        <v>4.6399999999999997E-2</v>
      </c>
      <c r="L55" s="13">
        <v>605943</v>
      </c>
      <c r="M55" s="17">
        <v>0.1134</v>
      </c>
    </row>
    <row r="56" spans="1:36" x14ac:dyDescent="0.25">
      <c r="A56" s="27" t="s">
        <v>158</v>
      </c>
      <c r="B56" s="29" t="s">
        <v>72</v>
      </c>
      <c r="C56" s="29" t="s">
        <v>72</v>
      </c>
      <c r="D56" s="29" t="s">
        <v>72</v>
      </c>
      <c r="E56" s="29" t="s">
        <v>72</v>
      </c>
      <c r="F56" s="29" t="s">
        <v>72</v>
      </c>
      <c r="G56" s="29" t="s">
        <v>72</v>
      </c>
      <c r="H56" s="29" t="s">
        <v>72</v>
      </c>
      <c r="I56" s="29" t="s">
        <v>72</v>
      </c>
      <c r="J56" s="29" t="s">
        <v>72</v>
      </c>
      <c r="K56" s="29" t="s">
        <v>72</v>
      </c>
      <c r="L56" s="13">
        <v>459217</v>
      </c>
      <c r="M56" s="17">
        <v>0.76729999999999998</v>
      </c>
    </row>
    <row r="57" spans="1:36" x14ac:dyDescent="0.25">
      <c r="A57" s="27" t="s">
        <v>159</v>
      </c>
      <c r="B57" s="29" t="s">
        <v>72</v>
      </c>
      <c r="C57" s="29" t="s">
        <v>72</v>
      </c>
      <c r="D57" s="29" t="s">
        <v>72</v>
      </c>
      <c r="E57" s="29" t="s">
        <v>72</v>
      </c>
      <c r="F57" s="29" t="s">
        <v>72</v>
      </c>
      <c r="G57" s="29" t="s">
        <v>72</v>
      </c>
      <c r="H57" s="29" t="s">
        <v>72</v>
      </c>
      <c r="I57" s="29" t="s">
        <v>72</v>
      </c>
      <c r="J57" s="29" t="s">
        <v>72</v>
      </c>
      <c r="K57" s="29" t="s">
        <v>72</v>
      </c>
      <c r="L57" s="13">
        <v>223579</v>
      </c>
      <c r="M57" s="17">
        <v>0.37359999999999999</v>
      </c>
    </row>
    <row r="58" spans="1:36" x14ac:dyDescent="0.25">
      <c r="A58" s="33" t="s">
        <v>62</v>
      </c>
      <c r="B58" s="13" t="s">
        <v>72</v>
      </c>
      <c r="C58" s="13" t="s">
        <v>72</v>
      </c>
      <c r="D58" s="13" t="s">
        <v>72</v>
      </c>
      <c r="E58" s="13" t="s">
        <v>72</v>
      </c>
      <c r="F58" s="13">
        <v>5938</v>
      </c>
      <c r="G58" s="17">
        <v>3.7199999999999997E-2</v>
      </c>
      <c r="H58" s="13">
        <v>11593</v>
      </c>
      <c r="I58" s="17">
        <v>6.7900000000000002E-2</v>
      </c>
      <c r="J58" s="13">
        <v>11286</v>
      </c>
      <c r="K58" s="17">
        <v>6.4600000000000005E-2</v>
      </c>
      <c r="L58" s="13">
        <v>296844</v>
      </c>
      <c r="M58" s="17">
        <v>5.5199999999999999E-2</v>
      </c>
    </row>
    <row r="59" spans="1:36" x14ac:dyDescent="0.25">
      <c r="A59" s="27" t="s">
        <v>158</v>
      </c>
      <c r="B59" s="29" t="s">
        <v>72</v>
      </c>
      <c r="C59" s="29" t="s">
        <v>72</v>
      </c>
      <c r="D59" s="29" t="s">
        <v>72</v>
      </c>
      <c r="E59" s="29" t="s">
        <v>72</v>
      </c>
      <c r="F59" s="29" t="s">
        <v>72</v>
      </c>
      <c r="G59" s="29" t="s">
        <v>72</v>
      </c>
      <c r="H59" s="29" t="s">
        <v>72</v>
      </c>
      <c r="I59" s="29" t="s">
        <v>72</v>
      </c>
      <c r="J59" s="29" t="s">
        <v>72</v>
      </c>
      <c r="K59" s="29" t="s">
        <v>72</v>
      </c>
      <c r="L59" s="13">
        <v>185591</v>
      </c>
      <c r="M59" s="17">
        <v>0.64159999999999995</v>
      </c>
      <c r="N59" s="11"/>
      <c r="O59" s="11"/>
      <c r="P59" s="11"/>
      <c r="Q59" s="11"/>
      <c r="R59" s="11"/>
      <c r="S59" s="11"/>
      <c r="T59" s="11"/>
      <c r="U59" s="11"/>
      <c r="V59" s="11"/>
      <c r="W59" s="11"/>
      <c r="X59" s="11"/>
      <c r="Y59" s="11"/>
      <c r="Z59" s="11"/>
      <c r="AA59" s="11"/>
      <c r="AB59" s="11"/>
      <c r="AC59" s="11"/>
      <c r="AD59" s="11"/>
      <c r="AE59" s="11"/>
      <c r="AF59" s="11"/>
      <c r="AG59" s="11"/>
      <c r="AH59" s="11"/>
      <c r="AI59" s="11"/>
      <c r="AJ59" s="11"/>
    </row>
    <row r="60" spans="1:36" x14ac:dyDescent="0.25">
      <c r="A60" s="27" t="s">
        <v>159</v>
      </c>
      <c r="B60" s="29" t="s">
        <v>72</v>
      </c>
      <c r="C60" s="29" t="s">
        <v>72</v>
      </c>
      <c r="D60" s="29" t="s">
        <v>72</v>
      </c>
      <c r="E60" s="29" t="s">
        <v>72</v>
      </c>
      <c r="F60" s="29" t="s">
        <v>72</v>
      </c>
      <c r="G60" s="29" t="s">
        <v>72</v>
      </c>
      <c r="H60" s="29" t="s">
        <v>72</v>
      </c>
      <c r="I60" s="29" t="s">
        <v>72</v>
      </c>
      <c r="J60" s="29" t="s">
        <v>72</v>
      </c>
      <c r="K60" s="29" t="s">
        <v>72</v>
      </c>
      <c r="L60" s="13">
        <v>168922</v>
      </c>
      <c r="M60" s="17">
        <v>0.58399999999999996</v>
      </c>
      <c r="N60" s="11"/>
      <c r="O60" s="11"/>
      <c r="P60" s="11"/>
      <c r="Q60" s="11"/>
      <c r="R60" s="11"/>
      <c r="S60" s="11"/>
      <c r="T60" s="11"/>
      <c r="U60" s="11"/>
      <c r="V60" s="11"/>
      <c r="W60" s="11"/>
      <c r="X60" s="11"/>
      <c r="Y60" s="11"/>
      <c r="Z60" s="11"/>
      <c r="AA60" s="11"/>
      <c r="AB60" s="11"/>
      <c r="AC60" s="11"/>
      <c r="AD60" s="11"/>
      <c r="AE60" s="11"/>
      <c r="AF60" s="11"/>
      <c r="AG60" s="11"/>
      <c r="AH60" s="11"/>
      <c r="AI60" s="11"/>
      <c r="AJ60" s="11"/>
    </row>
    <row r="61" spans="1:36" x14ac:dyDescent="0.25">
      <c r="A61" s="63" t="s">
        <v>173</v>
      </c>
      <c r="B61" s="13" t="s">
        <v>72</v>
      </c>
      <c r="C61" s="13" t="s">
        <v>72</v>
      </c>
      <c r="D61" s="13" t="s">
        <v>72</v>
      </c>
      <c r="E61" s="13" t="s">
        <v>72</v>
      </c>
      <c r="F61" s="13">
        <v>8584</v>
      </c>
      <c r="G61" s="17">
        <v>9.7199999999999995E-2</v>
      </c>
      <c r="H61" s="13">
        <v>10377</v>
      </c>
      <c r="I61" s="17">
        <v>0.1119</v>
      </c>
      <c r="J61" s="13">
        <v>8482</v>
      </c>
      <c r="K61" s="17">
        <v>9.2200000000000004E-2</v>
      </c>
      <c r="L61" s="13">
        <v>345778</v>
      </c>
      <c r="M61" s="17">
        <v>0.1328</v>
      </c>
    </row>
    <row r="62" spans="1:36" x14ac:dyDescent="0.25">
      <c r="A62" s="28" t="s">
        <v>104</v>
      </c>
      <c r="B62" s="29" t="s">
        <v>72</v>
      </c>
      <c r="C62" s="29" t="s">
        <v>72</v>
      </c>
      <c r="D62" s="29" t="s">
        <v>72</v>
      </c>
      <c r="E62" s="29" t="s">
        <v>72</v>
      </c>
      <c r="F62" s="29" t="s">
        <v>72</v>
      </c>
      <c r="G62" s="29" t="s">
        <v>72</v>
      </c>
      <c r="H62" s="29" t="s">
        <v>72</v>
      </c>
      <c r="I62" s="29" t="s">
        <v>72</v>
      </c>
      <c r="J62" s="13">
        <v>10687</v>
      </c>
      <c r="K62" s="17">
        <v>6.1199999999999997E-2</v>
      </c>
      <c r="L62" s="13">
        <v>291358</v>
      </c>
      <c r="M62" s="17">
        <v>5.4300000000000001E-2</v>
      </c>
      <c r="N62" s="11"/>
      <c r="O62" s="11"/>
      <c r="P62" s="11"/>
      <c r="Q62" s="11"/>
      <c r="R62" s="11"/>
      <c r="S62" s="11"/>
      <c r="T62" s="11"/>
      <c r="U62" s="11"/>
      <c r="V62" s="11"/>
      <c r="W62" s="11"/>
      <c r="X62" s="11"/>
      <c r="Y62" s="11"/>
      <c r="Z62" s="11"/>
      <c r="AA62" s="11"/>
      <c r="AB62" s="11"/>
      <c r="AC62" s="11"/>
      <c r="AD62" s="11"/>
      <c r="AE62" s="11"/>
      <c r="AF62" s="11"/>
      <c r="AG62" s="11"/>
      <c r="AH62" s="11"/>
      <c r="AI62" s="11"/>
      <c r="AJ62" s="11"/>
    </row>
    <row r="63" spans="1:36" x14ac:dyDescent="0.25">
      <c r="A63" s="28" t="s">
        <v>105</v>
      </c>
      <c r="B63" s="29" t="s">
        <v>72</v>
      </c>
      <c r="C63" s="29" t="s">
        <v>72</v>
      </c>
      <c r="D63" s="29" t="s">
        <v>72</v>
      </c>
      <c r="E63" s="29" t="s">
        <v>72</v>
      </c>
      <c r="F63" s="29" t="s">
        <v>72</v>
      </c>
      <c r="G63" s="29" t="s">
        <v>72</v>
      </c>
      <c r="H63" s="29" t="s">
        <v>72</v>
      </c>
      <c r="I63" s="29" t="s">
        <v>72</v>
      </c>
      <c r="J63" s="13">
        <v>10246</v>
      </c>
      <c r="K63" s="17">
        <v>5.8900000000000001E-2</v>
      </c>
      <c r="L63" s="13">
        <v>295586</v>
      </c>
      <c r="M63" s="17">
        <v>5.5199999999999999E-2</v>
      </c>
      <c r="N63" s="11"/>
      <c r="O63" s="11"/>
      <c r="P63" s="11"/>
      <c r="Q63" s="11"/>
      <c r="R63" s="11"/>
      <c r="S63" s="11"/>
      <c r="T63" s="11"/>
      <c r="U63" s="11"/>
      <c r="V63" s="11"/>
      <c r="W63" s="11"/>
      <c r="X63" s="11"/>
      <c r="Y63" s="11"/>
      <c r="Z63" s="11"/>
      <c r="AA63" s="11"/>
      <c r="AB63" s="11"/>
      <c r="AC63" s="11"/>
      <c r="AD63" s="11"/>
      <c r="AE63" s="11"/>
      <c r="AF63" s="11"/>
      <c r="AG63" s="11"/>
      <c r="AH63" s="11"/>
      <c r="AI63" s="11"/>
      <c r="AJ63" s="11"/>
    </row>
    <row r="64" spans="1:36" x14ac:dyDescent="0.25">
      <c r="A64" s="28" t="s">
        <v>106</v>
      </c>
      <c r="B64" s="29" t="s">
        <v>72</v>
      </c>
      <c r="C64" s="29" t="s">
        <v>72</v>
      </c>
      <c r="D64" s="29" t="s">
        <v>72</v>
      </c>
      <c r="E64" s="29" t="s">
        <v>72</v>
      </c>
      <c r="F64" s="29" t="s">
        <v>72</v>
      </c>
      <c r="G64" s="29" t="s">
        <v>72</v>
      </c>
      <c r="H64" s="29" t="s">
        <v>72</v>
      </c>
      <c r="I64" s="29" t="s">
        <v>72</v>
      </c>
      <c r="J64" s="13">
        <v>6963</v>
      </c>
      <c r="K64" s="17">
        <v>0.04</v>
      </c>
      <c r="L64" s="13">
        <v>297652</v>
      </c>
      <c r="M64" s="17">
        <v>5.5500000000000001E-2</v>
      </c>
      <c r="N64" s="11"/>
      <c r="O64" s="11"/>
      <c r="P64" s="11"/>
      <c r="Q64" s="11"/>
      <c r="R64" s="11"/>
      <c r="S64" s="11"/>
      <c r="T64" s="11"/>
      <c r="U64" s="11"/>
      <c r="V64" s="11"/>
      <c r="W64" s="11"/>
      <c r="X64" s="11"/>
      <c r="Y64" s="11"/>
      <c r="Z64" s="11"/>
      <c r="AA64" s="11"/>
      <c r="AB64" s="11"/>
      <c r="AC64" s="11"/>
      <c r="AD64" s="11"/>
      <c r="AE64" s="11"/>
      <c r="AF64" s="11"/>
      <c r="AG64" s="11"/>
      <c r="AH64" s="11"/>
      <c r="AI64" s="11"/>
      <c r="AJ64" s="11"/>
    </row>
    <row r="65" spans="1:36" x14ac:dyDescent="0.25">
      <c r="A65" s="28" t="s">
        <v>107</v>
      </c>
      <c r="B65" s="29" t="s">
        <v>72</v>
      </c>
      <c r="C65" s="29" t="s">
        <v>72</v>
      </c>
      <c r="D65" s="29" t="s">
        <v>72</v>
      </c>
      <c r="E65" s="29" t="s">
        <v>72</v>
      </c>
      <c r="F65" s="29" t="s">
        <v>72</v>
      </c>
      <c r="G65" s="29" t="s">
        <v>72</v>
      </c>
      <c r="H65" s="29" t="s">
        <v>72</v>
      </c>
      <c r="I65" s="29" t="s">
        <v>72</v>
      </c>
      <c r="J65" s="13">
        <v>16936</v>
      </c>
      <c r="K65" s="17">
        <v>9.74E-2</v>
      </c>
      <c r="L65" s="13">
        <v>386408</v>
      </c>
      <c r="M65" s="17">
        <v>7.2099999999999997E-2</v>
      </c>
      <c r="N65" s="11"/>
      <c r="O65" s="11"/>
      <c r="P65" s="11"/>
      <c r="Q65" s="11"/>
      <c r="R65" s="11"/>
      <c r="S65" s="11"/>
      <c r="T65" s="11"/>
      <c r="U65" s="11"/>
      <c r="V65" s="11"/>
      <c r="W65" s="11"/>
      <c r="X65" s="11"/>
      <c r="Y65" s="11"/>
      <c r="Z65" s="11"/>
      <c r="AA65" s="11"/>
      <c r="AB65" s="11"/>
      <c r="AC65" s="11"/>
      <c r="AD65" s="11"/>
      <c r="AE65" s="11"/>
      <c r="AF65" s="11"/>
      <c r="AG65" s="11"/>
      <c r="AH65" s="11"/>
      <c r="AI65" s="11"/>
      <c r="AJ65" s="11"/>
    </row>
    <row r="66" spans="1:36" x14ac:dyDescent="0.25">
      <c r="A66" s="92" t="s">
        <v>59</v>
      </c>
      <c r="B66" s="93"/>
      <c r="C66" s="93"/>
      <c r="D66" s="93"/>
      <c r="E66" s="93"/>
      <c r="F66" s="93"/>
      <c r="G66" s="93"/>
      <c r="H66" s="93"/>
      <c r="I66" s="93"/>
      <c r="J66" s="93"/>
      <c r="K66" s="93"/>
      <c r="L66" s="76"/>
      <c r="M66" s="76"/>
    </row>
    <row r="67" spans="1:36" x14ac:dyDescent="0.25">
      <c r="A67" s="33" t="s">
        <v>30</v>
      </c>
      <c r="B67" s="13">
        <v>119369</v>
      </c>
      <c r="C67" s="17">
        <v>0.69879999999999998</v>
      </c>
      <c r="D67" s="13">
        <v>112953</v>
      </c>
      <c r="E67" s="17">
        <v>0.63759999999999994</v>
      </c>
      <c r="F67" s="13">
        <v>109831</v>
      </c>
      <c r="G67" s="17">
        <v>0.6875</v>
      </c>
      <c r="H67" s="13">
        <v>112577</v>
      </c>
      <c r="I67" s="17">
        <v>0.67</v>
      </c>
      <c r="J67" s="13">
        <v>115408</v>
      </c>
      <c r="K67" s="17">
        <v>0.66600000000000004</v>
      </c>
      <c r="L67" s="13">
        <v>3549819</v>
      </c>
      <c r="M67" s="17">
        <v>0.66400000000000003</v>
      </c>
    </row>
    <row r="68" spans="1:36" x14ac:dyDescent="0.25">
      <c r="A68" s="33" t="s">
        <v>31</v>
      </c>
      <c r="B68" s="13">
        <v>82144</v>
      </c>
      <c r="C68" s="17">
        <v>0.48709999999999998</v>
      </c>
      <c r="D68" s="13">
        <v>80352</v>
      </c>
      <c r="E68" s="17">
        <v>0.45569999999999999</v>
      </c>
      <c r="F68" s="13">
        <v>84595</v>
      </c>
      <c r="G68" s="17">
        <v>0.53800000000000003</v>
      </c>
      <c r="H68" s="13">
        <v>99972</v>
      </c>
      <c r="I68" s="17">
        <v>0.59299999999999997</v>
      </c>
      <c r="J68" s="13">
        <v>101230</v>
      </c>
      <c r="K68" s="17">
        <v>0.5877</v>
      </c>
      <c r="L68" s="13">
        <v>3726709</v>
      </c>
      <c r="M68" s="17">
        <v>0.7026</v>
      </c>
    </row>
    <row r="69" spans="1:36" x14ac:dyDescent="0.25">
      <c r="A69" s="33" t="s">
        <v>32</v>
      </c>
      <c r="B69" s="13" t="s">
        <v>72</v>
      </c>
      <c r="C69" s="17" t="s">
        <v>72</v>
      </c>
      <c r="D69" s="13" t="s">
        <v>72</v>
      </c>
      <c r="E69" s="17" t="s">
        <v>72</v>
      </c>
      <c r="F69" s="13">
        <v>136773</v>
      </c>
      <c r="G69" s="17">
        <v>0.86229999999999996</v>
      </c>
      <c r="H69" s="13">
        <v>147726</v>
      </c>
      <c r="I69" s="17">
        <v>0.86580000000000001</v>
      </c>
      <c r="J69" s="13">
        <v>144890</v>
      </c>
      <c r="K69" s="17">
        <v>0.83279999999999998</v>
      </c>
      <c r="L69" s="13">
        <v>4484274</v>
      </c>
      <c r="M69" s="17">
        <v>0.83830000000000005</v>
      </c>
    </row>
    <row r="70" spans="1:36" x14ac:dyDescent="0.25">
      <c r="A70" s="33" t="s">
        <v>33</v>
      </c>
      <c r="B70" s="13" t="s">
        <v>72</v>
      </c>
      <c r="C70" s="17" t="s">
        <v>72</v>
      </c>
      <c r="D70" s="13" t="s">
        <v>72</v>
      </c>
      <c r="E70" s="17" t="s">
        <v>72</v>
      </c>
      <c r="F70" s="13">
        <v>21849</v>
      </c>
      <c r="G70" s="17">
        <v>0.13769999999999999</v>
      </c>
      <c r="H70" s="13">
        <v>22906</v>
      </c>
      <c r="I70" s="17">
        <v>0.13420000000000001</v>
      </c>
      <c r="J70" s="13">
        <v>29089</v>
      </c>
      <c r="K70" s="17">
        <v>0.16719999999999999</v>
      </c>
      <c r="L70" s="13">
        <v>864655</v>
      </c>
      <c r="M70" s="17">
        <v>0.16170000000000001</v>
      </c>
    </row>
    <row r="71" spans="1:36" x14ac:dyDescent="0.25">
      <c r="A71" s="92" t="s">
        <v>78</v>
      </c>
      <c r="B71" s="93"/>
      <c r="C71" s="93"/>
      <c r="D71" s="93"/>
      <c r="E71" s="93"/>
      <c r="F71" s="93"/>
      <c r="G71" s="93"/>
      <c r="H71" s="93"/>
      <c r="I71" s="93"/>
      <c r="J71" s="93"/>
      <c r="K71" s="93"/>
      <c r="L71" s="76"/>
      <c r="M71" s="76"/>
    </row>
    <row r="72" spans="1:36" x14ac:dyDescent="0.25">
      <c r="A72" s="30" t="s">
        <v>161</v>
      </c>
      <c r="B72" s="13" t="s">
        <v>72</v>
      </c>
      <c r="C72" s="13" t="str">
        <f>Colorado!$C$85</f>
        <v>NA</v>
      </c>
      <c r="D72" s="13" t="str">
        <f>Colorado!$D$85</f>
        <v>NA</v>
      </c>
      <c r="E72" s="13" t="str">
        <f>Colorado!$E$85</f>
        <v>NA</v>
      </c>
      <c r="F72" s="13">
        <v>139001</v>
      </c>
      <c r="G72" s="17">
        <v>0.9254</v>
      </c>
      <c r="H72" s="13">
        <v>146026</v>
      </c>
      <c r="I72" s="17">
        <v>0.94840000000000002</v>
      </c>
      <c r="J72" s="13">
        <v>137606</v>
      </c>
      <c r="K72" s="17">
        <v>0.88970000000000005</v>
      </c>
      <c r="L72" s="13">
        <v>4358606</v>
      </c>
      <c r="M72" s="17">
        <v>0.88219999999999998</v>
      </c>
    </row>
    <row r="73" spans="1:36" x14ac:dyDescent="0.25">
      <c r="A73" s="30" t="s">
        <v>162</v>
      </c>
      <c r="B73" s="13" t="str">
        <f>Colorado!$B$86</f>
        <v>NA</v>
      </c>
      <c r="C73" s="13" t="str">
        <f>Colorado!$C$86</f>
        <v>NA</v>
      </c>
      <c r="D73" s="13" t="str">
        <f>Colorado!$D$86</f>
        <v>NA</v>
      </c>
      <c r="E73" s="13" t="str">
        <f>Colorado!$E$86</f>
        <v>NA</v>
      </c>
      <c r="F73" s="13">
        <v>11213</v>
      </c>
      <c r="G73" s="17">
        <v>7.46E-2</v>
      </c>
      <c r="H73" s="13">
        <v>7943</v>
      </c>
      <c r="I73" s="17">
        <v>5.16E-2</v>
      </c>
      <c r="J73" s="13">
        <v>17064</v>
      </c>
      <c r="K73" s="17">
        <v>0.1103</v>
      </c>
      <c r="L73" s="13">
        <v>581751</v>
      </c>
      <c r="M73" s="17">
        <v>0.1178</v>
      </c>
    </row>
    <row r="74" spans="1:36" x14ac:dyDescent="0.25">
      <c r="A74" s="64" t="s">
        <v>163</v>
      </c>
      <c r="B74" s="13" t="str">
        <f>Colorado!$B$87</f>
        <v>NA</v>
      </c>
      <c r="C74" s="13" t="str">
        <f>Colorado!$C$87</f>
        <v>NA</v>
      </c>
      <c r="D74" s="13" t="str">
        <f>Colorado!$D$87</f>
        <v>NA</v>
      </c>
      <c r="E74" s="13" t="str">
        <f>Colorado!$E$87</f>
        <v>NA</v>
      </c>
      <c r="F74" s="13">
        <v>8517</v>
      </c>
      <c r="G74" s="17">
        <v>5.5599999999999997E-2</v>
      </c>
      <c r="H74" s="13">
        <v>11670</v>
      </c>
      <c r="I74" s="17">
        <v>7.5200000000000003E-2</v>
      </c>
      <c r="J74" s="13">
        <v>14913</v>
      </c>
      <c r="K74" s="17">
        <v>9.2399999999999996E-2</v>
      </c>
      <c r="L74" s="13">
        <v>381689</v>
      </c>
      <c r="M74" s="17">
        <v>7.5999999999999998E-2</v>
      </c>
    </row>
    <row r="75" spans="1:36" x14ac:dyDescent="0.25">
      <c r="A75" s="32" t="s">
        <v>108</v>
      </c>
      <c r="B75" s="13" t="s">
        <v>72</v>
      </c>
      <c r="C75" s="13" t="s">
        <v>72</v>
      </c>
      <c r="D75" s="13" t="s">
        <v>72</v>
      </c>
      <c r="E75" s="13" t="s">
        <v>72</v>
      </c>
      <c r="F75" s="13" t="s">
        <v>72</v>
      </c>
      <c r="G75" s="13" t="s">
        <v>72</v>
      </c>
      <c r="H75" s="13" t="s">
        <v>72</v>
      </c>
      <c r="I75" s="13" t="s">
        <v>72</v>
      </c>
      <c r="J75" s="13">
        <v>26101</v>
      </c>
      <c r="K75" s="17">
        <v>0.1668</v>
      </c>
      <c r="L75" s="13">
        <v>800880</v>
      </c>
      <c r="M75" s="17">
        <v>0.1603</v>
      </c>
      <c r="N75" s="11"/>
      <c r="O75" s="11"/>
      <c r="P75" s="11"/>
      <c r="Q75" s="11"/>
      <c r="R75" s="11"/>
      <c r="S75" s="11"/>
      <c r="T75" s="11"/>
      <c r="U75" s="11"/>
      <c r="V75" s="11"/>
      <c r="W75" s="11"/>
      <c r="X75" s="11"/>
      <c r="Y75" s="11"/>
      <c r="Z75" s="11"/>
      <c r="AA75" s="11"/>
      <c r="AB75" s="11"/>
      <c r="AC75" s="11"/>
      <c r="AD75" s="11"/>
      <c r="AE75" s="11"/>
      <c r="AF75" s="11"/>
      <c r="AG75" s="11"/>
      <c r="AH75" s="11"/>
      <c r="AI75" s="11"/>
      <c r="AJ75" s="11"/>
    </row>
    <row r="76" spans="1:36" x14ac:dyDescent="0.25">
      <c r="A76" s="32" t="s">
        <v>109</v>
      </c>
      <c r="B76" s="13" t="s">
        <v>72</v>
      </c>
      <c r="C76" s="13" t="s">
        <v>72</v>
      </c>
      <c r="D76" s="13" t="s">
        <v>72</v>
      </c>
      <c r="E76" s="13" t="s">
        <v>72</v>
      </c>
      <c r="F76" s="13" t="s">
        <v>72</v>
      </c>
      <c r="G76" s="13" t="s">
        <v>72</v>
      </c>
      <c r="H76" s="13" t="s">
        <v>72</v>
      </c>
      <c r="I76" s="13" t="s">
        <v>72</v>
      </c>
      <c r="J76" s="13">
        <v>21433</v>
      </c>
      <c r="K76" s="17">
        <v>0.1331</v>
      </c>
      <c r="L76" s="13">
        <v>734096</v>
      </c>
      <c r="M76" s="17">
        <v>0.1462</v>
      </c>
      <c r="N76" s="11"/>
      <c r="O76" s="11"/>
      <c r="P76" s="11"/>
      <c r="Q76" s="11"/>
      <c r="R76" s="11"/>
      <c r="S76" s="11"/>
      <c r="T76" s="11"/>
      <c r="U76" s="11"/>
      <c r="V76" s="11"/>
      <c r="W76" s="11"/>
      <c r="X76" s="11"/>
      <c r="Y76" s="11"/>
      <c r="Z76" s="11"/>
      <c r="AA76" s="11"/>
      <c r="AB76" s="11"/>
      <c r="AC76" s="11"/>
      <c r="AD76" s="11"/>
      <c r="AE76" s="11"/>
      <c r="AF76" s="11"/>
      <c r="AG76" s="11"/>
      <c r="AH76" s="11"/>
      <c r="AI76" s="11"/>
      <c r="AJ76" s="11"/>
    </row>
    <row r="77" spans="1:36" x14ac:dyDescent="0.25">
      <c r="A77" s="92" t="s">
        <v>57</v>
      </c>
      <c r="B77" s="93"/>
      <c r="C77" s="93"/>
      <c r="D77" s="93"/>
      <c r="E77" s="93"/>
      <c r="F77" s="93"/>
      <c r="G77" s="93"/>
      <c r="H77" s="93"/>
      <c r="I77" s="93"/>
      <c r="J77" s="93"/>
      <c r="K77" s="93"/>
      <c r="L77" s="76"/>
      <c r="M77" s="76"/>
    </row>
    <row r="78" spans="1:36" x14ac:dyDescent="0.25">
      <c r="A78" s="4" t="s">
        <v>52</v>
      </c>
      <c r="B78" s="13">
        <v>152352</v>
      </c>
      <c r="C78" s="17">
        <v>0.89239999999999997</v>
      </c>
      <c r="D78" s="13">
        <v>152058</v>
      </c>
      <c r="E78" s="17">
        <v>0.8569</v>
      </c>
      <c r="F78" s="13">
        <v>139839</v>
      </c>
      <c r="G78" s="17">
        <v>0.87609999999999999</v>
      </c>
      <c r="H78" s="13">
        <v>152178</v>
      </c>
      <c r="I78" s="17">
        <v>0.8911</v>
      </c>
      <c r="J78" s="13">
        <v>155638</v>
      </c>
      <c r="K78" s="17">
        <v>0.89290000000000003</v>
      </c>
      <c r="L78" s="13">
        <v>4648603</v>
      </c>
      <c r="M78" s="17">
        <v>0.86619999999999997</v>
      </c>
    </row>
    <row r="79" spans="1:36" x14ac:dyDescent="0.25">
      <c r="A79" s="4" t="s">
        <v>53</v>
      </c>
      <c r="B79" s="13">
        <v>18362</v>
      </c>
      <c r="C79" s="17">
        <v>0.1076</v>
      </c>
      <c r="D79" s="13">
        <v>25404</v>
      </c>
      <c r="E79" s="17">
        <v>0.1431</v>
      </c>
      <c r="F79" s="13">
        <v>19775</v>
      </c>
      <c r="G79" s="17">
        <v>0.1239</v>
      </c>
      <c r="H79" s="13">
        <v>18589</v>
      </c>
      <c r="I79" s="17">
        <v>0.1089</v>
      </c>
      <c r="J79" s="13">
        <v>18662</v>
      </c>
      <c r="K79" s="17">
        <v>0.1071</v>
      </c>
      <c r="L79" s="13">
        <v>717838</v>
      </c>
      <c r="M79" s="17">
        <v>0.1338</v>
      </c>
    </row>
    <row r="80" spans="1:36" x14ac:dyDescent="0.25">
      <c r="A80" s="30" t="s">
        <v>164</v>
      </c>
      <c r="B80" s="13">
        <v>14431</v>
      </c>
      <c r="C80" s="17">
        <v>0.1094</v>
      </c>
      <c r="D80" s="13">
        <v>23539</v>
      </c>
      <c r="E80" s="17">
        <v>0.16889999999999999</v>
      </c>
      <c r="F80" s="13">
        <v>11046</v>
      </c>
      <c r="G80" s="17">
        <v>9.06E-2</v>
      </c>
      <c r="H80" s="13">
        <v>17916</v>
      </c>
      <c r="I80" s="17">
        <v>0.13650000000000001</v>
      </c>
      <c r="J80" s="36">
        <v>27911</v>
      </c>
      <c r="K80" s="37">
        <v>0.2034</v>
      </c>
      <c r="L80" s="36">
        <v>1005546</v>
      </c>
      <c r="M80" s="37">
        <v>0.2447</v>
      </c>
    </row>
    <row r="81" spans="1:36" x14ac:dyDescent="0.25">
      <c r="A81" s="92" t="s">
        <v>56</v>
      </c>
      <c r="B81" s="93"/>
      <c r="C81" s="93"/>
      <c r="D81" s="93"/>
      <c r="E81" s="93"/>
      <c r="F81" s="93"/>
      <c r="G81" s="93"/>
      <c r="H81" s="93"/>
      <c r="I81" s="93"/>
      <c r="J81" s="93"/>
      <c r="K81" s="93"/>
      <c r="L81" s="76"/>
      <c r="M81" s="76"/>
    </row>
    <row r="82" spans="1:36" x14ac:dyDescent="0.25">
      <c r="A82" s="30" t="s">
        <v>165</v>
      </c>
      <c r="B82" s="29" t="s">
        <v>72</v>
      </c>
      <c r="C82" s="29" t="s">
        <v>72</v>
      </c>
      <c r="D82" s="29" t="s">
        <v>72</v>
      </c>
      <c r="E82" s="29" t="s">
        <v>72</v>
      </c>
      <c r="F82" s="29" t="s">
        <v>72</v>
      </c>
      <c r="G82" s="29" t="s">
        <v>72</v>
      </c>
      <c r="H82" s="29" t="s">
        <v>72</v>
      </c>
      <c r="I82" s="29" t="s">
        <v>72</v>
      </c>
      <c r="J82" s="29" t="s">
        <v>72</v>
      </c>
      <c r="K82" s="29" t="s">
        <v>72</v>
      </c>
      <c r="L82" s="39">
        <v>282050</v>
      </c>
      <c r="M82" s="40">
        <v>0.84570000000000001</v>
      </c>
    </row>
    <row r="83" spans="1:36" x14ac:dyDescent="0.25">
      <c r="A83" s="31" t="s">
        <v>166</v>
      </c>
      <c r="B83" s="29" t="s">
        <v>72</v>
      </c>
      <c r="C83" s="29" t="s">
        <v>72</v>
      </c>
      <c r="D83" s="29" t="s">
        <v>72</v>
      </c>
      <c r="E83" s="29" t="s">
        <v>72</v>
      </c>
      <c r="F83" s="12" t="s">
        <v>72</v>
      </c>
      <c r="G83" s="12" t="s">
        <v>72</v>
      </c>
      <c r="H83" s="12" t="s">
        <v>72</v>
      </c>
      <c r="I83" s="12" t="s">
        <v>72</v>
      </c>
      <c r="J83" s="13">
        <v>32144</v>
      </c>
      <c r="K83" s="17">
        <v>0.26600000000000001</v>
      </c>
      <c r="L83" s="13">
        <v>902647</v>
      </c>
      <c r="M83" s="17">
        <v>0.2586</v>
      </c>
      <c r="N83" s="11"/>
      <c r="O83" s="11"/>
      <c r="P83" s="11"/>
      <c r="Q83" s="11"/>
      <c r="R83" s="11"/>
      <c r="S83" s="11"/>
      <c r="T83" s="11"/>
      <c r="U83" s="11"/>
      <c r="V83" s="11"/>
      <c r="W83" s="11"/>
      <c r="X83" s="11"/>
      <c r="Y83" s="11"/>
      <c r="Z83" s="11"/>
      <c r="AA83" s="11"/>
      <c r="AB83" s="11"/>
      <c r="AC83" s="11"/>
      <c r="AD83" s="11"/>
      <c r="AE83" s="11"/>
      <c r="AF83" s="11"/>
      <c r="AG83" s="11"/>
      <c r="AH83" s="11"/>
      <c r="AI83" s="11"/>
      <c r="AJ83" s="11"/>
    </row>
    <row r="84" spans="1:36" x14ac:dyDescent="0.25">
      <c r="A84" s="94" t="s">
        <v>34</v>
      </c>
      <c r="B84" s="95"/>
      <c r="C84" s="95"/>
      <c r="D84" s="95"/>
      <c r="E84" s="95"/>
      <c r="F84" s="95"/>
      <c r="G84" s="95"/>
      <c r="H84" s="95"/>
      <c r="I84" s="95"/>
      <c r="J84" s="95"/>
      <c r="K84" s="96"/>
      <c r="L84" s="97"/>
      <c r="M84" s="97"/>
    </row>
    <row r="85" spans="1:36" x14ac:dyDescent="0.25">
      <c r="A85" s="4" t="s">
        <v>41</v>
      </c>
      <c r="B85" s="13">
        <v>24416</v>
      </c>
      <c r="C85" s="17">
        <v>0.1429</v>
      </c>
      <c r="D85" s="13">
        <v>22951</v>
      </c>
      <c r="E85" s="17">
        <v>0.12959999999999999</v>
      </c>
      <c r="F85" s="13">
        <v>16405</v>
      </c>
      <c r="G85" s="17">
        <v>0.10299999999999999</v>
      </c>
      <c r="H85" s="13">
        <v>14251</v>
      </c>
      <c r="I85" s="17">
        <v>8.3500000000000005E-2</v>
      </c>
      <c r="J85" s="13">
        <v>18476</v>
      </c>
      <c r="K85" s="17">
        <v>0.106</v>
      </c>
      <c r="L85" s="13">
        <v>572036</v>
      </c>
      <c r="M85" s="17">
        <v>0.1066</v>
      </c>
    </row>
    <row r="86" spans="1:36" x14ac:dyDescent="0.25">
      <c r="A86" s="4" t="s">
        <v>42</v>
      </c>
      <c r="B86" s="13">
        <v>26270</v>
      </c>
      <c r="C86" s="17">
        <v>0.1545</v>
      </c>
      <c r="D86" s="13">
        <v>36731</v>
      </c>
      <c r="E86" s="17">
        <v>0.20730000000000001</v>
      </c>
      <c r="F86" s="13">
        <v>14628</v>
      </c>
      <c r="G86" s="17">
        <v>9.1600000000000001E-2</v>
      </c>
      <c r="H86" s="13">
        <v>19583</v>
      </c>
      <c r="I86" s="17">
        <v>0.11559999999999999</v>
      </c>
      <c r="J86" s="13">
        <v>18609</v>
      </c>
      <c r="K86" s="17">
        <v>0.10680000000000001</v>
      </c>
      <c r="L86" s="13">
        <v>543610</v>
      </c>
      <c r="M86" s="17">
        <v>0.1013</v>
      </c>
    </row>
    <row r="87" spans="1:36" x14ac:dyDescent="0.25">
      <c r="A87" s="4" t="s">
        <v>43</v>
      </c>
      <c r="B87" s="13">
        <v>25687</v>
      </c>
      <c r="C87" s="17">
        <v>0.15040000000000001</v>
      </c>
      <c r="D87" s="13">
        <v>39864</v>
      </c>
      <c r="E87" s="17">
        <v>0.22589999999999999</v>
      </c>
      <c r="F87" s="13">
        <v>23648</v>
      </c>
      <c r="G87" s="17">
        <v>0.14810000000000001</v>
      </c>
      <c r="H87" s="13">
        <v>17014</v>
      </c>
      <c r="I87" s="17">
        <v>9.9900000000000003E-2</v>
      </c>
      <c r="J87" s="13">
        <v>22499</v>
      </c>
      <c r="K87" s="17">
        <v>0.1295</v>
      </c>
      <c r="L87" s="13">
        <v>603207</v>
      </c>
      <c r="M87" s="17">
        <v>0.1125</v>
      </c>
    </row>
    <row r="88" spans="1:36" x14ac:dyDescent="0.25">
      <c r="A88" s="4" t="s">
        <v>44</v>
      </c>
      <c r="B88" s="13">
        <v>34120</v>
      </c>
      <c r="C88" s="17">
        <v>0.20039999999999999</v>
      </c>
      <c r="D88" s="13">
        <v>55560</v>
      </c>
      <c r="E88" s="17">
        <v>0.315</v>
      </c>
      <c r="F88" s="13">
        <v>27956</v>
      </c>
      <c r="G88" s="17">
        <v>0.17530000000000001</v>
      </c>
      <c r="H88" s="13">
        <v>25614</v>
      </c>
      <c r="I88" s="17">
        <v>0.15</v>
      </c>
      <c r="J88" s="13">
        <v>31473</v>
      </c>
      <c r="K88" s="17">
        <v>0.18590000000000001</v>
      </c>
      <c r="L88" s="13">
        <v>841262</v>
      </c>
      <c r="M88" s="17">
        <v>0.1575</v>
      </c>
    </row>
    <row r="89" spans="1:36" x14ac:dyDescent="0.25">
      <c r="A89" s="4" t="s">
        <v>45</v>
      </c>
      <c r="B89" s="13">
        <v>36720</v>
      </c>
      <c r="C89" s="17">
        <v>0.215</v>
      </c>
      <c r="D89" s="13">
        <v>42911</v>
      </c>
      <c r="E89" s="17">
        <v>0.24310000000000001</v>
      </c>
      <c r="F89" s="13">
        <v>30763</v>
      </c>
      <c r="G89" s="17">
        <v>0.19270000000000001</v>
      </c>
      <c r="H89" s="13">
        <v>28976</v>
      </c>
      <c r="I89" s="17">
        <v>0.1706</v>
      </c>
      <c r="J89" s="13">
        <v>29610</v>
      </c>
      <c r="K89" s="17">
        <v>0.1701</v>
      </c>
      <c r="L89" s="13">
        <v>749404</v>
      </c>
      <c r="M89" s="17">
        <v>0.1401</v>
      </c>
    </row>
    <row r="90" spans="1:36" x14ac:dyDescent="0.25">
      <c r="A90" s="92" t="s">
        <v>73</v>
      </c>
      <c r="B90" s="93"/>
      <c r="C90" s="93"/>
      <c r="D90" s="93"/>
      <c r="E90" s="93"/>
      <c r="F90" s="93"/>
      <c r="G90" s="93"/>
      <c r="H90" s="93"/>
      <c r="I90" s="93"/>
      <c r="J90" s="93"/>
      <c r="K90" s="93"/>
      <c r="L90" s="76"/>
      <c r="M90" s="76"/>
    </row>
    <row r="91" spans="1:36" s="10" customFormat="1" x14ac:dyDescent="0.25">
      <c r="A91" s="30" t="s">
        <v>110</v>
      </c>
      <c r="B91" s="29" t="s">
        <v>72</v>
      </c>
      <c r="C91" s="29" t="s">
        <v>72</v>
      </c>
      <c r="D91" s="29" t="s">
        <v>72</v>
      </c>
      <c r="E91" s="29" t="s">
        <v>72</v>
      </c>
      <c r="F91" s="29" t="s">
        <v>72</v>
      </c>
      <c r="G91" s="29" t="s">
        <v>72</v>
      </c>
      <c r="H91" s="29" t="s">
        <v>72</v>
      </c>
      <c r="I91" s="29" t="s">
        <v>72</v>
      </c>
      <c r="J91" s="13">
        <v>8515</v>
      </c>
      <c r="K91" s="17">
        <v>6.3299999999999995E-2</v>
      </c>
      <c r="L91" s="13">
        <v>293472</v>
      </c>
      <c r="M91" s="17">
        <v>6.9699999999999998E-2</v>
      </c>
      <c r="N91" s="11"/>
      <c r="O91" s="11"/>
      <c r="P91" s="11"/>
      <c r="Q91" s="11"/>
      <c r="R91" s="11"/>
      <c r="S91" s="11"/>
      <c r="T91" s="11"/>
      <c r="U91" s="11"/>
      <c r="V91" s="11"/>
      <c r="W91" s="11"/>
      <c r="X91" s="11"/>
      <c r="Y91" s="11"/>
      <c r="Z91" s="11"/>
      <c r="AA91" s="11"/>
      <c r="AB91" s="11"/>
      <c r="AC91" s="11"/>
      <c r="AD91" s="11"/>
      <c r="AE91" s="11"/>
      <c r="AF91" s="11"/>
      <c r="AG91" s="11"/>
      <c r="AH91" s="11"/>
      <c r="AI91" s="11"/>
      <c r="AJ91" s="11"/>
    </row>
    <row r="92" spans="1:36" x14ac:dyDescent="0.25">
      <c r="A92" s="94" t="s">
        <v>77</v>
      </c>
      <c r="B92" s="95"/>
      <c r="C92" s="95"/>
      <c r="D92" s="95"/>
      <c r="E92" s="95"/>
      <c r="F92" s="95"/>
      <c r="G92" s="95"/>
      <c r="H92" s="95"/>
      <c r="I92" s="95"/>
      <c r="J92" s="95"/>
      <c r="K92" s="96"/>
      <c r="L92" s="97"/>
      <c r="M92" s="97"/>
    </row>
    <row r="93" spans="1:36" x14ac:dyDescent="0.25">
      <c r="A93" s="4" t="s">
        <v>63</v>
      </c>
      <c r="B93" s="13" t="s">
        <v>72</v>
      </c>
      <c r="C93" s="17" t="s">
        <v>72</v>
      </c>
      <c r="D93" s="14">
        <v>44603</v>
      </c>
      <c r="E93" s="18">
        <v>0.25690000000000002</v>
      </c>
      <c r="F93" s="14">
        <v>44068</v>
      </c>
      <c r="G93" s="18">
        <v>0.30080000000000001</v>
      </c>
      <c r="H93" s="14">
        <v>52092</v>
      </c>
      <c r="I93" s="18">
        <v>0.33040000000000003</v>
      </c>
      <c r="J93" s="14">
        <v>53775</v>
      </c>
      <c r="K93" s="18">
        <v>0.34260000000000002</v>
      </c>
      <c r="L93" s="14">
        <v>1850553</v>
      </c>
      <c r="M93" s="18">
        <v>0.37969999999999998</v>
      </c>
    </row>
    <row r="94" spans="1:36" x14ac:dyDescent="0.25">
      <c r="A94" s="4" t="s">
        <v>64</v>
      </c>
      <c r="B94" s="13" t="s">
        <v>72</v>
      </c>
      <c r="C94" s="17" t="s">
        <v>72</v>
      </c>
      <c r="D94" s="14">
        <v>51172</v>
      </c>
      <c r="E94" s="18">
        <v>0.29480000000000001</v>
      </c>
      <c r="F94" s="14">
        <v>57983</v>
      </c>
      <c r="G94" s="18">
        <v>0.39579999999999999</v>
      </c>
      <c r="H94" s="14">
        <v>54882</v>
      </c>
      <c r="I94" s="18">
        <v>0.34810000000000002</v>
      </c>
      <c r="J94" s="14">
        <v>41454</v>
      </c>
      <c r="K94" s="18">
        <v>0.2641</v>
      </c>
      <c r="L94" s="14">
        <v>1806627</v>
      </c>
      <c r="M94" s="18">
        <v>0.37069999999999997</v>
      </c>
    </row>
    <row r="95" spans="1:36" x14ac:dyDescent="0.25">
      <c r="A95" s="4" t="s">
        <v>66</v>
      </c>
      <c r="B95" s="13" t="s">
        <v>72</v>
      </c>
      <c r="C95" s="17" t="s">
        <v>72</v>
      </c>
      <c r="D95" s="14">
        <v>27311</v>
      </c>
      <c r="E95" s="18">
        <v>0.1573</v>
      </c>
      <c r="F95" s="14">
        <v>15482</v>
      </c>
      <c r="G95" s="18">
        <v>0.1057</v>
      </c>
      <c r="H95" s="14">
        <v>24903</v>
      </c>
      <c r="I95" s="18">
        <v>0.15790000000000001</v>
      </c>
      <c r="J95" s="14">
        <v>29548</v>
      </c>
      <c r="K95" s="18">
        <v>0.18820000000000001</v>
      </c>
      <c r="L95" s="14">
        <v>485160</v>
      </c>
      <c r="M95" s="18">
        <v>9.9599999999999994E-2</v>
      </c>
    </row>
    <row r="96" spans="1:36" x14ac:dyDescent="0.25">
      <c r="A96" s="4" t="s">
        <v>65</v>
      </c>
      <c r="B96" s="13" t="s">
        <v>72</v>
      </c>
      <c r="C96" s="17" t="s">
        <v>72</v>
      </c>
      <c r="D96" s="14">
        <v>50518</v>
      </c>
      <c r="E96" s="18">
        <v>0.29099999999999998</v>
      </c>
      <c r="F96" s="14">
        <v>28955</v>
      </c>
      <c r="G96" s="18">
        <v>0.19769999999999999</v>
      </c>
      <c r="H96" s="14">
        <v>25794</v>
      </c>
      <c r="I96" s="18">
        <v>0.1636</v>
      </c>
      <c r="J96" s="14">
        <v>32206</v>
      </c>
      <c r="K96" s="18">
        <v>0.20519999999999999</v>
      </c>
      <c r="L96" s="14">
        <v>730908</v>
      </c>
      <c r="M96" s="18">
        <v>0.15</v>
      </c>
    </row>
    <row r="97" spans="1:36" x14ac:dyDescent="0.25">
      <c r="A97" s="94" t="s">
        <v>76</v>
      </c>
      <c r="B97" s="95"/>
      <c r="C97" s="95"/>
      <c r="D97" s="95"/>
      <c r="E97" s="95"/>
      <c r="F97" s="95"/>
      <c r="G97" s="95"/>
      <c r="H97" s="95"/>
      <c r="I97" s="95"/>
      <c r="J97" s="95"/>
      <c r="K97" s="96"/>
      <c r="L97" s="97"/>
      <c r="M97" s="97"/>
    </row>
    <row r="98" spans="1:36" x14ac:dyDescent="0.25">
      <c r="A98" s="4" t="s">
        <v>63</v>
      </c>
      <c r="B98" s="13" t="s">
        <v>72</v>
      </c>
      <c r="C98" s="17" t="s">
        <v>72</v>
      </c>
      <c r="D98" s="14">
        <v>21206</v>
      </c>
      <c r="E98" s="18">
        <v>0.1308</v>
      </c>
      <c r="F98" s="14">
        <v>19537</v>
      </c>
      <c r="G98" s="18">
        <v>0.14460000000000001</v>
      </c>
      <c r="H98" s="14">
        <v>20117</v>
      </c>
      <c r="I98" s="18">
        <v>0.1326</v>
      </c>
      <c r="J98" s="14">
        <v>21344</v>
      </c>
      <c r="K98" s="18">
        <v>0.14799999999999999</v>
      </c>
      <c r="L98" s="14">
        <v>720710</v>
      </c>
      <c r="M98" s="18">
        <v>0.16170000000000001</v>
      </c>
    </row>
    <row r="99" spans="1:36" x14ac:dyDescent="0.25">
      <c r="A99" s="4" t="s">
        <v>64</v>
      </c>
      <c r="B99" s="13" t="s">
        <v>72</v>
      </c>
      <c r="C99" s="17" t="s">
        <v>72</v>
      </c>
      <c r="D99" s="14">
        <v>30277</v>
      </c>
      <c r="E99" s="18">
        <v>0.18679999999999999</v>
      </c>
      <c r="F99" s="14">
        <v>46022</v>
      </c>
      <c r="G99" s="18">
        <v>0.34060000000000001</v>
      </c>
      <c r="H99" s="14">
        <v>51443</v>
      </c>
      <c r="I99" s="18">
        <v>0.33910000000000001</v>
      </c>
      <c r="J99" s="14">
        <v>30762</v>
      </c>
      <c r="K99" s="18">
        <v>0.2132</v>
      </c>
      <c r="L99" s="14">
        <v>1435564</v>
      </c>
      <c r="M99" s="18">
        <v>0.3221</v>
      </c>
    </row>
    <row r="100" spans="1:36" x14ac:dyDescent="0.25">
      <c r="A100" s="4" t="s">
        <v>66</v>
      </c>
      <c r="B100" s="13" t="s">
        <v>72</v>
      </c>
      <c r="C100" s="17" t="s">
        <v>72</v>
      </c>
      <c r="D100" s="14">
        <v>46920</v>
      </c>
      <c r="E100" s="18">
        <v>0.28939999999999999</v>
      </c>
      <c r="F100" s="14">
        <v>29711</v>
      </c>
      <c r="G100" s="18">
        <v>0.21990000000000001</v>
      </c>
      <c r="H100" s="14">
        <v>37130</v>
      </c>
      <c r="I100" s="18">
        <v>0.24479999999999999</v>
      </c>
      <c r="J100" s="14">
        <v>31958</v>
      </c>
      <c r="K100" s="18">
        <v>0.2215</v>
      </c>
      <c r="L100" s="14">
        <v>1028616</v>
      </c>
      <c r="M100" s="18">
        <v>0.23080000000000001</v>
      </c>
    </row>
    <row r="101" spans="1:36" x14ac:dyDescent="0.25">
      <c r="A101" s="4" t="s">
        <v>65</v>
      </c>
      <c r="B101" s="13" t="s">
        <v>72</v>
      </c>
      <c r="C101" s="17" t="s">
        <v>72</v>
      </c>
      <c r="D101" s="14">
        <v>63712</v>
      </c>
      <c r="E101" s="18">
        <v>0.39300000000000002</v>
      </c>
      <c r="F101" s="14">
        <v>39863</v>
      </c>
      <c r="G101" s="18">
        <v>0.29499999999999998</v>
      </c>
      <c r="H101" s="14">
        <v>43008</v>
      </c>
      <c r="I101" s="18">
        <v>0.28349999999999997</v>
      </c>
      <c r="J101" s="14">
        <v>60194</v>
      </c>
      <c r="K101" s="18">
        <v>0.4173</v>
      </c>
      <c r="L101" s="14">
        <v>1272688</v>
      </c>
      <c r="M101" s="18">
        <v>0.28549999999999998</v>
      </c>
    </row>
    <row r="102" spans="1:36" x14ac:dyDescent="0.25">
      <c r="A102" s="92" t="s">
        <v>111</v>
      </c>
      <c r="B102" s="93"/>
      <c r="C102" s="93"/>
      <c r="D102" s="93"/>
      <c r="E102" s="93"/>
      <c r="F102" s="93"/>
      <c r="G102" s="93"/>
      <c r="H102" s="93"/>
      <c r="I102" s="93"/>
      <c r="J102" s="93"/>
      <c r="K102" s="93"/>
      <c r="L102" s="76"/>
      <c r="M102" s="76"/>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row>
    <row r="103" spans="1:36" x14ac:dyDescent="0.25">
      <c r="A103" s="30" t="s">
        <v>167</v>
      </c>
      <c r="B103" s="29" t="s">
        <v>72</v>
      </c>
      <c r="C103" s="29" t="s">
        <v>72</v>
      </c>
      <c r="D103" s="29" t="s">
        <v>72</v>
      </c>
      <c r="E103" s="29" t="s">
        <v>72</v>
      </c>
      <c r="F103" s="29" t="s">
        <v>72</v>
      </c>
      <c r="G103" s="29" t="s">
        <v>72</v>
      </c>
      <c r="H103" s="29" t="s">
        <v>72</v>
      </c>
      <c r="I103" s="29" t="s">
        <v>72</v>
      </c>
      <c r="J103" s="13">
        <v>48563</v>
      </c>
      <c r="K103" s="17">
        <v>0.35980000000000001</v>
      </c>
      <c r="L103" s="13">
        <v>1442294</v>
      </c>
      <c r="M103" s="17">
        <v>0.35670000000000002</v>
      </c>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row>
    <row r="104" spans="1:36" x14ac:dyDescent="0.25">
      <c r="A104" s="30" t="s">
        <v>168</v>
      </c>
      <c r="B104" s="29" t="s">
        <v>72</v>
      </c>
      <c r="C104" s="29" t="s">
        <v>72</v>
      </c>
      <c r="D104" s="29" t="s">
        <v>72</v>
      </c>
      <c r="E104" s="29" t="s">
        <v>72</v>
      </c>
      <c r="F104" s="29" t="s">
        <v>72</v>
      </c>
      <c r="G104" s="29" t="s">
        <v>72</v>
      </c>
      <c r="H104" s="29" t="s">
        <v>72</v>
      </c>
      <c r="I104" s="29" t="s">
        <v>72</v>
      </c>
      <c r="J104" s="13">
        <v>16889</v>
      </c>
      <c r="K104" s="17">
        <v>0.36309999999999998</v>
      </c>
      <c r="L104" s="13">
        <v>560577</v>
      </c>
      <c r="M104" s="17">
        <v>0.40860000000000002</v>
      </c>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row>
    <row r="105" spans="1:36" x14ac:dyDescent="0.25">
      <c r="A105" s="30" t="s">
        <v>169</v>
      </c>
      <c r="B105" s="29" t="s">
        <v>72</v>
      </c>
      <c r="C105" s="29" t="s">
        <v>72</v>
      </c>
      <c r="D105" s="29" t="s">
        <v>72</v>
      </c>
      <c r="E105" s="29" t="s">
        <v>72</v>
      </c>
      <c r="F105" s="29" t="s">
        <v>72</v>
      </c>
      <c r="G105" s="29" t="s">
        <v>72</v>
      </c>
      <c r="H105" s="29" t="s">
        <v>72</v>
      </c>
      <c r="I105" s="29" t="s">
        <v>72</v>
      </c>
      <c r="J105" s="13">
        <v>44336</v>
      </c>
      <c r="K105" s="17">
        <v>0.91290000000000004</v>
      </c>
      <c r="L105" s="13">
        <v>1279049</v>
      </c>
      <c r="M105" s="17">
        <v>0.88949999999999996</v>
      </c>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row>
    <row r="106" spans="1:36" x14ac:dyDescent="0.25">
      <c r="A106" s="92" t="s">
        <v>112</v>
      </c>
      <c r="B106" s="93"/>
      <c r="C106" s="93"/>
      <c r="D106" s="93"/>
      <c r="E106" s="93"/>
      <c r="F106" s="93"/>
      <c r="G106" s="93"/>
      <c r="H106" s="93"/>
      <c r="I106" s="93"/>
      <c r="J106" s="93"/>
      <c r="K106" s="93"/>
      <c r="L106" s="76"/>
      <c r="M106" s="76"/>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row>
    <row r="107" spans="1:36" x14ac:dyDescent="0.25">
      <c r="A107" s="30" t="s">
        <v>113</v>
      </c>
      <c r="B107" s="29" t="s">
        <v>72</v>
      </c>
      <c r="C107" s="29" t="s">
        <v>72</v>
      </c>
      <c r="D107" s="29" t="s">
        <v>72</v>
      </c>
      <c r="E107" s="29" t="s">
        <v>72</v>
      </c>
      <c r="F107" s="29" t="s">
        <v>72</v>
      </c>
      <c r="G107" s="29" t="s">
        <v>72</v>
      </c>
      <c r="H107" s="29" t="s">
        <v>72</v>
      </c>
      <c r="I107" s="29" t="s">
        <v>72</v>
      </c>
      <c r="J107" s="13">
        <v>120455</v>
      </c>
      <c r="K107" s="17">
        <v>0.77880000000000005</v>
      </c>
      <c r="L107" s="13">
        <v>4319955</v>
      </c>
      <c r="M107" s="17">
        <v>0.87470000000000003</v>
      </c>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row>
    <row r="108" spans="1:36" x14ac:dyDescent="0.25">
      <c r="A108" s="30" t="s">
        <v>114</v>
      </c>
      <c r="B108" s="29" t="s">
        <v>72</v>
      </c>
      <c r="C108" s="29" t="s">
        <v>72</v>
      </c>
      <c r="D108" s="29" t="s">
        <v>72</v>
      </c>
      <c r="E108" s="29" t="s">
        <v>72</v>
      </c>
      <c r="F108" s="29" t="s">
        <v>72</v>
      </c>
      <c r="G108" s="29" t="s">
        <v>72</v>
      </c>
      <c r="H108" s="29" t="s">
        <v>72</v>
      </c>
      <c r="I108" s="29" t="s">
        <v>72</v>
      </c>
      <c r="J108" s="13">
        <v>139584</v>
      </c>
      <c r="K108" s="17">
        <v>0.91269999999999996</v>
      </c>
      <c r="L108" s="13">
        <v>4377305</v>
      </c>
      <c r="M108" s="17">
        <v>0.88600000000000001</v>
      </c>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row>
    <row r="109" spans="1:36" x14ac:dyDescent="0.25">
      <c r="A109" s="30" t="s">
        <v>115</v>
      </c>
      <c r="B109" s="29" t="s">
        <v>72</v>
      </c>
      <c r="C109" s="29" t="s">
        <v>72</v>
      </c>
      <c r="D109" s="29" t="s">
        <v>72</v>
      </c>
      <c r="E109" s="29" t="s">
        <v>72</v>
      </c>
      <c r="F109" s="29" t="s">
        <v>72</v>
      </c>
      <c r="G109" s="29" t="s">
        <v>72</v>
      </c>
      <c r="H109" s="29" t="s">
        <v>72</v>
      </c>
      <c r="I109" s="29" t="s">
        <v>72</v>
      </c>
      <c r="J109" s="13">
        <v>96611</v>
      </c>
      <c r="K109" s="17">
        <v>0.70799999999999996</v>
      </c>
      <c r="L109" s="13">
        <v>2981719</v>
      </c>
      <c r="M109" s="17">
        <v>0.71020000000000005</v>
      </c>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row>
    <row r="110" spans="1:36" x14ac:dyDescent="0.25">
      <c r="A110" s="30" t="s">
        <v>116</v>
      </c>
      <c r="B110" s="29" t="s">
        <v>72</v>
      </c>
      <c r="C110" s="29" t="s">
        <v>72</v>
      </c>
      <c r="D110" s="29" t="s">
        <v>72</v>
      </c>
      <c r="E110" s="29" t="s">
        <v>72</v>
      </c>
      <c r="F110" s="29" t="s">
        <v>72</v>
      </c>
      <c r="G110" s="29" t="s">
        <v>72</v>
      </c>
      <c r="H110" s="29" t="s">
        <v>72</v>
      </c>
      <c r="I110" s="29" t="s">
        <v>72</v>
      </c>
      <c r="J110" s="13">
        <v>100000</v>
      </c>
      <c r="K110" s="17">
        <v>0.69679999999999997</v>
      </c>
      <c r="L110" s="13">
        <v>3319510</v>
      </c>
      <c r="M110" s="17">
        <v>0.77759999999999996</v>
      </c>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row>
    <row r="111" spans="1:36" x14ac:dyDescent="0.25">
      <c r="A111" s="30" t="s">
        <v>117</v>
      </c>
      <c r="B111" s="29" t="s">
        <v>72</v>
      </c>
      <c r="C111" s="29" t="s">
        <v>72</v>
      </c>
      <c r="D111" s="29" t="s">
        <v>72</v>
      </c>
      <c r="E111" s="29" t="s">
        <v>72</v>
      </c>
      <c r="F111" s="29" t="s">
        <v>72</v>
      </c>
      <c r="G111" s="29" t="s">
        <v>72</v>
      </c>
      <c r="H111" s="29" t="s">
        <v>72</v>
      </c>
      <c r="I111" s="29" t="s">
        <v>72</v>
      </c>
      <c r="J111" s="13">
        <v>89239</v>
      </c>
      <c r="K111" s="17">
        <v>0.62780000000000002</v>
      </c>
      <c r="L111" s="13">
        <v>2793775</v>
      </c>
      <c r="M111" s="17">
        <v>0.66159999999999997</v>
      </c>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row>
  </sheetData>
  <mergeCells count="44">
    <mergeCell ref="A41:K41"/>
    <mergeCell ref="L41:M41"/>
    <mergeCell ref="A47:K47"/>
    <mergeCell ref="L47:M47"/>
    <mergeCell ref="A1:M1"/>
    <mergeCell ref="A2:M2"/>
    <mergeCell ref="L4:M4"/>
    <mergeCell ref="B5:C5"/>
    <mergeCell ref="D5:E5"/>
    <mergeCell ref="F5:G5"/>
    <mergeCell ref="H5:I5"/>
    <mergeCell ref="L5:M5"/>
    <mergeCell ref="J5:K5"/>
    <mergeCell ref="B4:K4"/>
    <mergeCell ref="A7:K7"/>
    <mergeCell ref="L7:M7"/>
    <mergeCell ref="A19:K19"/>
    <mergeCell ref="L19:M19"/>
    <mergeCell ref="A27:K27"/>
    <mergeCell ref="L27:M27"/>
    <mergeCell ref="A36:K36"/>
    <mergeCell ref="L36:M36"/>
    <mergeCell ref="A48:K48"/>
    <mergeCell ref="L48:M48"/>
    <mergeCell ref="A66:K66"/>
    <mergeCell ref="L66:M66"/>
    <mergeCell ref="A71:K71"/>
    <mergeCell ref="L71:M71"/>
    <mergeCell ref="A77:K77"/>
    <mergeCell ref="L77:M77"/>
    <mergeCell ref="A81:K81"/>
    <mergeCell ref="L81:M81"/>
    <mergeCell ref="A84:K84"/>
    <mergeCell ref="L84:M84"/>
    <mergeCell ref="A102:K102"/>
    <mergeCell ref="L102:M102"/>
    <mergeCell ref="A106:K106"/>
    <mergeCell ref="L106:M106"/>
    <mergeCell ref="A90:K90"/>
    <mergeCell ref="L90:M90"/>
    <mergeCell ref="A92:K92"/>
    <mergeCell ref="L92:M92"/>
    <mergeCell ref="A97:K97"/>
    <mergeCell ref="L97:M97"/>
  </mergeCells>
  <pageMargins left="0.25" right="0.25" top="0.75" bottom="0.75" header="0.3" footer="0.3"/>
  <pageSetup paperSize="5" scale="67" fitToHeight="0" orientation="landscape" r:id="rId1"/>
  <rowBreaks count="1" manualBreakCount="1">
    <brk id="46"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pageSetUpPr fitToPage="1"/>
  </sheetPr>
  <dimension ref="A1:AJ111"/>
  <sheetViews>
    <sheetView showGridLines="0" zoomScale="85" zoomScaleNormal="85" workbookViewId="0">
      <pane xSplit="1" ySplit="6" topLeftCell="B7" activePane="bottomRight" state="frozen"/>
      <selection activeCell="A62" sqref="A62"/>
      <selection pane="topRight" activeCell="A62" sqref="A62"/>
      <selection pane="bottomLeft" activeCell="A62" sqref="A62"/>
      <selection pane="bottomRight" activeCell="H112" sqref="H112"/>
    </sheetView>
  </sheetViews>
  <sheetFormatPr defaultColWidth="9.140625" defaultRowHeight="15" x14ac:dyDescent="0.25"/>
  <cols>
    <col min="1" max="1" width="116.7109375" style="1" customWidth="1"/>
    <col min="2" max="2" width="14" style="22" customWidth="1"/>
    <col min="3" max="3" width="14" style="23" customWidth="1"/>
    <col min="4" max="4" width="14" style="22" customWidth="1"/>
    <col min="5" max="5" width="14" style="23" customWidth="1"/>
    <col min="6" max="6" width="14" style="22" customWidth="1"/>
    <col min="7" max="7" width="14" style="23" customWidth="1"/>
    <col min="8" max="9" width="14" style="1" customWidth="1"/>
    <col min="10" max="13" width="13.28515625" style="1" customWidth="1"/>
    <col min="14" max="16384" width="9.140625" style="1"/>
  </cols>
  <sheetData>
    <row r="1" spans="1:13" ht="18.75" x14ac:dyDescent="0.3">
      <c r="A1" s="78" t="s">
        <v>189</v>
      </c>
      <c r="B1" s="78"/>
      <c r="C1" s="78"/>
      <c r="D1" s="78"/>
      <c r="E1" s="78"/>
      <c r="F1" s="78"/>
      <c r="G1" s="78"/>
      <c r="H1" s="78"/>
      <c r="I1" s="78"/>
      <c r="J1" s="78"/>
      <c r="K1" s="78"/>
      <c r="L1" s="78"/>
      <c r="M1" s="78"/>
    </row>
    <row r="2" spans="1:13" ht="16.5" x14ac:dyDescent="0.25">
      <c r="A2" s="103" t="s">
        <v>190</v>
      </c>
      <c r="B2" s="103"/>
      <c r="C2" s="103"/>
      <c r="D2" s="103"/>
      <c r="E2" s="103"/>
      <c r="F2" s="103"/>
      <c r="G2" s="103"/>
      <c r="H2" s="103"/>
      <c r="I2" s="103"/>
      <c r="J2" s="103"/>
      <c r="K2" s="103"/>
      <c r="L2" s="103"/>
      <c r="M2" s="103"/>
    </row>
    <row r="4" spans="1:13" x14ac:dyDescent="0.25">
      <c r="B4" s="98" t="s">
        <v>191</v>
      </c>
      <c r="C4" s="99"/>
      <c r="D4" s="99"/>
      <c r="E4" s="99"/>
      <c r="F4" s="99"/>
      <c r="G4" s="99"/>
      <c r="H4" s="99"/>
      <c r="I4" s="99"/>
      <c r="J4" s="99"/>
      <c r="K4" s="100"/>
      <c r="L4" s="104" t="s">
        <v>71</v>
      </c>
      <c r="M4" s="104"/>
    </row>
    <row r="5" spans="1:13" x14ac:dyDescent="0.25">
      <c r="B5" s="101">
        <v>2009</v>
      </c>
      <c r="C5" s="101"/>
      <c r="D5" s="101">
        <v>2011</v>
      </c>
      <c r="E5" s="101"/>
      <c r="F5" s="101">
        <v>2013</v>
      </c>
      <c r="G5" s="101"/>
      <c r="H5" s="101">
        <v>2015</v>
      </c>
      <c r="I5" s="101"/>
      <c r="J5" s="101">
        <v>2017</v>
      </c>
      <c r="K5" s="101"/>
      <c r="L5" s="102">
        <v>2017</v>
      </c>
      <c r="M5" s="102"/>
    </row>
    <row r="6" spans="1:13" x14ac:dyDescent="0.25">
      <c r="B6" s="15" t="s">
        <v>69</v>
      </c>
      <c r="C6" s="19" t="s">
        <v>70</v>
      </c>
      <c r="D6" s="15" t="s">
        <v>69</v>
      </c>
      <c r="E6" s="19" t="s">
        <v>70</v>
      </c>
      <c r="F6" s="15" t="s">
        <v>69</v>
      </c>
      <c r="G6" s="19" t="s">
        <v>70</v>
      </c>
      <c r="H6" s="8" t="s">
        <v>69</v>
      </c>
      <c r="I6" s="8" t="s">
        <v>70</v>
      </c>
      <c r="J6" s="8" t="s">
        <v>69</v>
      </c>
      <c r="K6" s="8" t="s">
        <v>70</v>
      </c>
      <c r="L6" s="46" t="s">
        <v>69</v>
      </c>
      <c r="M6" s="46" t="s">
        <v>70</v>
      </c>
    </row>
    <row r="7" spans="1:13" x14ac:dyDescent="0.25">
      <c r="A7" s="92" t="s">
        <v>55</v>
      </c>
      <c r="B7" s="93"/>
      <c r="C7" s="93"/>
      <c r="D7" s="93"/>
      <c r="E7" s="93"/>
      <c r="F7" s="93"/>
      <c r="G7" s="93"/>
      <c r="H7" s="93"/>
      <c r="I7" s="93"/>
      <c r="J7" s="93"/>
      <c r="K7" s="93"/>
      <c r="L7" s="76"/>
      <c r="M7" s="76"/>
    </row>
    <row r="8" spans="1:13" x14ac:dyDescent="0.25">
      <c r="A8" s="5" t="s">
        <v>0</v>
      </c>
      <c r="B8" s="13">
        <v>63979</v>
      </c>
      <c r="C8" s="17">
        <v>0.82279999999999998</v>
      </c>
      <c r="D8" s="13">
        <v>78056</v>
      </c>
      <c r="E8" s="17">
        <v>0.77910000000000001</v>
      </c>
      <c r="F8" s="13">
        <v>69436</v>
      </c>
      <c r="G8" s="17">
        <v>0.87250000000000005</v>
      </c>
      <c r="H8" s="13">
        <v>69067</v>
      </c>
      <c r="I8" s="17">
        <v>0.93159999999999998</v>
      </c>
      <c r="J8" s="12">
        <v>64936</v>
      </c>
      <c r="K8" s="16">
        <v>0.92079999999999995</v>
      </c>
      <c r="L8" s="12">
        <v>5040164</v>
      </c>
      <c r="M8" s="16">
        <v>0.93500000000000005</v>
      </c>
    </row>
    <row r="9" spans="1:13" x14ac:dyDescent="0.25">
      <c r="A9" s="6" t="s">
        <v>151</v>
      </c>
      <c r="B9" s="13">
        <v>47588</v>
      </c>
      <c r="C9" s="17">
        <v>0.61199999999999999</v>
      </c>
      <c r="D9" s="13">
        <v>47588</v>
      </c>
      <c r="E9" s="17">
        <v>0.47499999999999998</v>
      </c>
      <c r="F9" s="13">
        <v>43733</v>
      </c>
      <c r="G9" s="17">
        <v>0.54949999999999999</v>
      </c>
      <c r="H9" s="13">
        <v>30877</v>
      </c>
      <c r="I9" s="17">
        <v>0.41649999999999998</v>
      </c>
      <c r="J9" s="12">
        <v>28431</v>
      </c>
      <c r="K9" s="16">
        <v>0.40310000000000001</v>
      </c>
      <c r="L9" s="12">
        <v>3133456</v>
      </c>
      <c r="M9" s="16">
        <v>0.58130000000000004</v>
      </c>
    </row>
    <row r="10" spans="1:13" x14ac:dyDescent="0.25">
      <c r="A10" s="60" t="s">
        <v>152</v>
      </c>
      <c r="B10" s="13">
        <v>41638</v>
      </c>
      <c r="C10" s="17">
        <v>0.53549999999999998</v>
      </c>
      <c r="D10" s="13">
        <v>38217</v>
      </c>
      <c r="E10" s="17">
        <v>0.38140000000000002</v>
      </c>
      <c r="F10" s="13">
        <v>37517</v>
      </c>
      <c r="G10" s="17">
        <v>0.47139999999999999</v>
      </c>
      <c r="H10" s="13">
        <v>24622</v>
      </c>
      <c r="I10" s="17">
        <v>0.33210000000000001</v>
      </c>
      <c r="J10" s="12">
        <v>22412</v>
      </c>
      <c r="K10" s="16">
        <v>0.31780000000000003</v>
      </c>
      <c r="L10" s="12">
        <v>2663744</v>
      </c>
      <c r="M10" s="16">
        <v>0.49409999999999998</v>
      </c>
    </row>
    <row r="11" spans="1:13" x14ac:dyDescent="0.25">
      <c r="A11" s="60" t="s">
        <v>172</v>
      </c>
      <c r="B11" s="13">
        <v>5951</v>
      </c>
      <c r="C11" s="17">
        <v>7.6499999999999999E-2</v>
      </c>
      <c r="D11" s="13">
        <v>9372</v>
      </c>
      <c r="E11" s="17">
        <v>9.35E-2</v>
      </c>
      <c r="F11" s="13">
        <v>6216</v>
      </c>
      <c r="G11" s="17">
        <v>7.8100000000000003E-2</v>
      </c>
      <c r="H11" s="13">
        <v>6256</v>
      </c>
      <c r="I11" s="17">
        <v>8.4400000000000003E-2</v>
      </c>
      <c r="J11" s="12">
        <v>6019</v>
      </c>
      <c r="K11" s="16">
        <v>8.5300000000000001E-2</v>
      </c>
      <c r="L11" s="12">
        <v>469711</v>
      </c>
      <c r="M11" s="16">
        <v>8.7099999999999997E-2</v>
      </c>
    </row>
    <row r="12" spans="1:13" x14ac:dyDescent="0.25">
      <c r="A12" s="6" t="s">
        <v>153</v>
      </c>
      <c r="B12" s="13">
        <v>16391</v>
      </c>
      <c r="C12" s="17">
        <v>0.21079999999999999</v>
      </c>
      <c r="D12" s="13">
        <v>30468</v>
      </c>
      <c r="E12" s="17">
        <v>0.30409999999999998</v>
      </c>
      <c r="F12" s="13">
        <v>25703</v>
      </c>
      <c r="G12" s="17">
        <v>0.32300000000000001</v>
      </c>
      <c r="H12" s="13">
        <v>38190</v>
      </c>
      <c r="I12" s="17">
        <v>0.5151</v>
      </c>
      <c r="J12" s="12">
        <v>36505</v>
      </c>
      <c r="K12" s="16">
        <v>0.51759999999999995</v>
      </c>
      <c r="L12" s="12">
        <v>1906708</v>
      </c>
      <c r="M12" s="16">
        <v>0.35370000000000001</v>
      </c>
    </row>
    <row r="13" spans="1:13" x14ac:dyDescent="0.25">
      <c r="A13" s="60" t="s">
        <v>1</v>
      </c>
      <c r="B13" s="13">
        <v>11370</v>
      </c>
      <c r="C13" s="17">
        <v>0.1462</v>
      </c>
      <c r="D13" s="13">
        <v>15505</v>
      </c>
      <c r="E13" s="17">
        <v>0.15479999999999999</v>
      </c>
      <c r="F13" s="13">
        <v>16956</v>
      </c>
      <c r="G13" s="17">
        <v>0.21310000000000001</v>
      </c>
      <c r="H13" s="13">
        <v>18471</v>
      </c>
      <c r="I13" s="17">
        <v>0.24909999999999999</v>
      </c>
      <c r="J13" s="12">
        <v>18520</v>
      </c>
      <c r="K13" s="16">
        <v>0.2626</v>
      </c>
      <c r="L13" s="12">
        <v>776305</v>
      </c>
      <c r="M13" s="16">
        <v>0.14399999999999999</v>
      </c>
    </row>
    <row r="14" spans="1:13" x14ac:dyDescent="0.25">
      <c r="A14" s="60" t="s">
        <v>95</v>
      </c>
      <c r="B14" s="13">
        <v>5021</v>
      </c>
      <c r="C14" s="17">
        <v>6.4600000000000005E-2</v>
      </c>
      <c r="D14" s="13">
        <v>14963</v>
      </c>
      <c r="E14" s="17">
        <v>0.14929999999999999</v>
      </c>
      <c r="F14" s="13">
        <v>8746</v>
      </c>
      <c r="G14" s="17">
        <v>0.1099</v>
      </c>
      <c r="H14" s="13">
        <v>19719</v>
      </c>
      <c r="I14" s="17">
        <v>0.26600000000000001</v>
      </c>
      <c r="J14" s="12">
        <v>17984</v>
      </c>
      <c r="K14" s="16">
        <v>0.255</v>
      </c>
      <c r="L14" s="12">
        <v>1130403</v>
      </c>
      <c r="M14" s="16">
        <v>0.2097</v>
      </c>
    </row>
    <row r="15" spans="1:13" x14ac:dyDescent="0.25">
      <c r="A15" s="5" t="s">
        <v>4</v>
      </c>
      <c r="B15" s="13">
        <v>13779</v>
      </c>
      <c r="C15" s="17">
        <v>0.1772</v>
      </c>
      <c r="D15" s="13">
        <v>22135</v>
      </c>
      <c r="E15" s="17">
        <v>0.22090000000000001</v>
      </c>
      <c r="F15" s="13">
        <v>10148</v>
      </c>
      <c r="G15" s="17">
        <v>0.1275</v>
      </c>
      <c r="H15" s="13">
        <v>5073</v>
      </c>
      <c r="I15" s="17">
        <v>6.8400000000000002E-2</v>
      </c>
      <c r="J15" s="12">
        <v>5588</v>
      </c>
      <c r="K15" s="16">
        <v>7.9200000000000007E-2</v>
      </c>
      <c r="L15" s="12">
        <v>350423</v>
      </c>
      <c r="M15" s="16">
        <v>6.5000000000000002E-2</v>
      </c>
    </row>
    <row r="16" spans="1:13" x14ac:dyDescent="0.25">
      <c r="A16" s="5" t="s">
        <v>154</v>
      </c>
      <c r="B16" s="29" t="s">
        <v>72</v>
      </c>
      <c r="C16" s="29" t="s">
        <v>72</v>
      </c>
      <c r="D16" s="29" t="s">
        <v>72</v>
      </c>
      <c r="E16" s="29" t="s">
        <v>72</v>
      </c>
      <c r="F16" s="13">
        <v>7283</v>
      </c>
      <c r="G16" s="17">
        <v>0.105</v>
      </c>
      <c r="H16" s="13">
        <v>9736</v>
      </c>
      <c r="I16" s="17">
        <v>0.1424</v>
      </c>
      <c r="J16" s="12">
        <v>8015</v>
      </c>
      <c r="K16" s="16">
        <v>0.12479999999999999</v>
      </c>
      <c r="L16" s="12">
        <v>792477</v>
      </c>
      <c r="M16" s="16">
        <v>0.15840000000000001</v>
      </c>
    </row>
    <row r="17" spans="1:36" x14ac:dyDescent="0.25">
      <c r="A17" s="7" t="s">
        <v>155</v>
      </c>
      <c r="B17" s="13">
        <v>25643</v>
      </c>
      <c r="C17" s="17">
        <v>0.8327</v>
      </c>
      <c r="D17" s="13">
        <v>26213</v>
      </c>
      <c r="E17" s="17">
        <v>0.7833</v>
      </c>
      <c r="F17" s="13">
        <v>23797</v>
      </c>
      <c r="G17" s="17">
        <v>0.88890000000000002</v>
      </c>
      <c r="H17" s="13">
        <v>16731</v>
      </c>
      <c r="I17" s="17">
        <v>0.7651</v>
      </c>
      <c r="J17" s="12">
        <v>14732</v>
      </c>
      <c r="K17" s="16">
        <v>0.84789999999999999</v>
      </c>
      <c r="L17" s="12">
        <v>1695325</v>
      </c>
      <c r="M17" s="16">
        <v>0.85940000000000005</v>
      </c>
    </row>
    <row r="18" spans="1:36" x14ac:dyDescent="0.25">
      <c r="A18" s="7" t="s">
        <v>156</v>
      </c>
      <c r="B18" s="29" t="s">
        <v>72</v>
      </c>
      <c r="C18" s="29" t="s">
        <v>72</v>
      </c>
      <c r="D18" s="29" t="s">
        <v>72</v>
      </c>
      <c r="E18" s="29" t="s">
        <v>72</v>
      </c>
      <c r="F18" s="13">
        <v>21500</v>
      </c>
      <c r="G18" s="17">
        <v>0.89710000000000001</v>
      </c>
      <c r="H18" s="29" t="s">
        <v>72</v>
      </c>
      <c r="I18" s="29" t="s">
        <v>72</v>
      </c>
      <c r="J18" s="12">
        <v>12259</v>
      </c>
      <c r="K18" s="16">
        <v>0.72699999999999998</v>
      </c>
      <c r="L18" s="12">
        <v>1563731</v>
      </c>
      <c r="M18" s="16">
        <v>0.90739999999999998</v>
      </c>
    </row>
    <row r="19" spans="1:36" x14ac:dyDescent="0.25">
      <c r="A19" s="92" t="s">
        <v>61</v>
      </c>
      <c r="B19" s="93"/>
      <c r="C19" s="93"/>
      <c r="D19" s="93"/>
      <c r="E19" s="93"/>
      <c r="F19" s="93"/>
      <c r="G19" s="93"/>
      <c r="H19" s="93"/>
      <c r="I19" s="93"/>
      <c r="J19" s="93"/>
      <c r="K19" s="93"/>
      <c r="L19" s="76"/>
      <c r="M19" s="76"/>
    </row>
    <row r="20" spans="1:36" x14ac:dyDescent="0.25">
      <c r="A20" s="33" t="s">
        <v>16</v>
      </c>
      <c r="B20" s="13">
        <v>63049</v>
      </c>
      <c r="C20" s="17">
        <v>0.81140000000000001</v>
      </c>
      <c r="D20" s="13">
        <v>73185</v>
      </c>
      <c r="E20" s="17">
        <v>0.73050000000000004</v>
      </c>
      <c r="F20" s="13">
        <v>61378</v>
      </c>
      <c r="G20" s="17">
        <v>0.78720000000000001</v>
      </c>
      <c r="H20" s="13">
        <v>64014</v>
      </c>
      <c r="I20" s="17">
        <v>0.86399999999999999</v>
      </c>
      <c r="J20" s="13">
        <v>57896</v>
      </c>
      <c r="K20" s="17">
        <v>0.82830000000000004</v>
      </c>
      <c r="L20" s="13">
        <v>4240858</v>
      </c>
      <c r="M20" s="17">
        <v>0.79290000000000005</v>
      </c>
    </row>
    <row r="21" spans="1:36" x14ac:dyDescent="0.25">
      <c r="A21" s="33" t="s">
        <v>27</v>
      </c>
      <c r="B21" s="13">
        <v>17773</v>
      </c>
      <c r="C21" s="17">
        <v>0.2324</v>
      </c>
      <c r="D21" s="13">
        <v>33726</v>
      </c>
      <c r="E21" s="17">
        <v>0.33760000000000001</v>
      </c>
      <c r="F21" s="13">
        <v>20184</v>
      </c>
      <c r="G21" s="17">
        <v>0.2621</v>
      </c>
      <c r="H21" s="13">
        <v>14592</v>
      </c>
      <c r="I21" s="17">
        <v>0.20030000000000001</v>
      </c>
      <c r="J21" s="13">
        <v>21442</v>
      </c>
      <c r="K21" s="17">
        <v>0.31850000000000001</v>
      </c>
      <c r="L21" s="13">
        <v>1539564</v>
      </c>
      <c r="M21" s="17">
        <v>0.29060000000000002</v>
      </c>
    </row>
    <row r="22" spans="1:36" x14ac:dyDescent="0.25">
      <c r="A22" s="33" t="s">
        <v>28</v>
      </c>
      <c r="B22" s="13">
        <v>13512</v>
      </c>
      <c r="C22" s="17">
        <v>0.1767</v>
      </c>
      <c r="D22" s="13">
        <v>17897</v>
      </c>
      <c r="E22" s="17">
        <v>0.17910000000000001</v>
      </c>
      <c r="F22" s="13">
        <v>11840</v>
      </c>
      <c r="G22" s="17">
        <v>0.1537</v>
      </c>
      <c r="H22" s="13">
        <v>12802</v>
      </c>
      <c r="I22" s="17">
        <v>0.1757</v>
      </c>
      <c r="J22" s="13">
        <v>12254</v>
      </c>
      <c r="K22" s="17">
        <v>0.18210000000000001</v>
      </c>
      <c r="L22" s="13">
        <v>1187282</v>
      </c>
      <c r="M22" s="17">
        <v>0.22409999999999999</v>
      </c>
    </row>
    <row r="23" spans="1:36" x14ac:dyDescent="0.25">
      <c r="A23" s="33" t="s">
        <v>81</v>
      </c>
      <c r="B23" s="13">
        <v>45198</v>
      </c>
      <c r="C23" s="17">
        <v>0.59099999999999997</v>
      </c>
      <c r="D23" s="13">
        <v>48291</v>
      </c>
      <c r="E23" s="17">
        <v>0.48330000000000001</v>
      </c>
      <c r="F23" s="13">
        <v>44993</v>
      </c>
      <c r="G23" s="17">
        <v>0.58420000000000005</v>
      </c>
      <c r="H23" s="13">
        <v>45462</v>
      </c>
      <c r="I23" s="17">
        <v>0.624</v>
      </c>
      <c r="J23" s="13">
        <v>33615</v>
      </c>
      <c r="K23" s="17">
        <v>0.49940000000000001</v>
      </c>
      <c r="L23" s="13">
        <v>2571287</v>
      </c>
      <c r="M23" s="17">
        <v>0.48530000000000001</v>
      </c>
    </row>
    <row r="24" spans="1:36" x14ac:dyDescent="0.25">
      <c r="A24" s="33" t="s">
        <v>80</v>
      </c>
      <c r="B24" s="13">
        <v>44050</v>
      </c>
      <c r="C24" s="17">
        <v>0.57589999999999997</v>
      </c>
      <c r="D24" s="13">
        <v>54078</v>
      </c>
      <c r="E24" s="17">
        <v>0.54630000000000001</v>
      </c>
      <c r="F24" s="13">
        <v>49161</v>
      </c>
      <c r="G24" s="17">
        <v>0.63890000000000002</v>
      </c>
      <c r="H24" s="13">
        <v>46911</v>
      </c>
      <c r="I24" s="17">
        <v>0.64749999999999996</v>
      </c>
      <c r="J24" s="13">
        <v>39728</v>
      </c>
      <c r="K24" s="17">
        <v>0.59279999999999999</v>
      </c>
      <c r="L24" s="13">
        <v>3291036</v>
      </c>
      <c r="M24" s="17">
        <v>0.62350000000000005</v>
      </c>
    </row>
    <row r="25" spans="1:36" x14ac:dyDescent="0.25">
      <c r="A25" s="33" t="s">
        <v>29</v>
      </c>
      <c r="B25" s="13">
        <v>25487</v>
      </c>
      <c r="C25" s="17">
        <v>0.32950000000000002</v>
      </c>
      <c r="D25" s="13">
        <v>31886</v>
      </c>
      <c r="E25" s="17">
        <v>0.31830000000000003</v>
      </c>
      <c r="F25" s="13">
        <v>32476</v>
      </c>
      <c r="G25" s="17">
        <v>0.41670000000000001</v>
      </c>
      <c r="H25" s="13">
        <v>34314</v>
      </c>
      <c r="I25" s="17">
        <v>0.4632</v>
      </c>
      <c r="J25" s="13">
        <v>27494</v>
      </c>
      <c r="K25" s="17">
        <v>0.39340000000000003</v>
      </c>
      <c r="L25" s="13">
        <v>1962944</v>
      </c>
      <c r="M25" s="17">
        <v>0.36809999999999998</v>
      </c>
    </row>
    <row r="26" spans="1:36" x14ac:dyDescent="0.25">
      <c r="A26" s="33" t="s">
        <v>74</v>
      </c>
      <c r="B26" s="13">
        <v>68924</v>
      </c>
      <c r="C26" s="17">
        <v>0.88639999999999997</v>
      </c>
      <c r="D26" s="13">
        <v>80298</v>
      </c>
      <c r="E26" s="17">
        <v>0.8014</v>
      </c>
      <c r="F26" s="13">
        <v>68688</v>
      </c>
      <c r="G26" s="17">
        <v>0.86309999999999998</v>
      </c>
      <c r="H26" s="13">
        <v>63845</v>
      </c>
      <c r="I26" s="17">
        <v>0.86109999999999998</v>
      </c>
      <c r="J26" s="13">
        <v>57538</v>
      </c>
      <c r="K26" s="17">
        <v>0.81699999999999995</v>
      </c>
      <c r="L26" s="13">
        <v>4508662</v>
      </c>
      <c r="M26" s="17">
        <v>0.84240000000000004</v>
      </c>
    </row>
    <row r="27" spans="1:36" x14ac:dyDescent="0.25">
      <c r="A27" s="94" t="s">
        <v>129</v>
      </c>
      <c r="B27" s="95"/>
      <c r="C27" s="95"/>
      <c r="D27" s="95"/>
      <c r="E27" s="95"/>
      <c r="F27" s="95"/>
      <c r="G27" s="95"/>
      <c r="H27" s="95"/>
      <c r="I27" s="95"/>
      <c r="J27" s="95"/>
      <c r="K27" s="96"/>
      <c r="L27" s="97"/>
      <c r="M27" s="97"/>
      <c r="N27" s="11"/>
      <c r="O27" s="11"/>
      <c r="P27" s="11"/>
      <c r="Q27" s="11"/>
      <c r="R27" s="11"/>
      <c r="S27" s="11"/>
      <c r="T27" s="11"/>
      <c r="U27" s="11"/>
      <c r="V27" s="11"/>
      <c r="W27" s="11"/>
      <c r="X27" s="11"/>
      <c r="Y27" s="11"/>
      <c r="Z27" s="11"/>
      <c r="AA27" s="11"/>
      <c r="AB27" s="11"/>
      <c r="AC27" s="11"/>
      <c r="AD27" s="11"/>
      <c r="AE27" s="11"/>
      <c r="AF27" s="11"/>
      <c r="AG27" s="11"/>
      <c r="AH27" s="11"/>
      <c r="AI27" s="11"/>
      <c r="AJ27" s="11"/>
    </row>
    <row r="28" spans="1:36" x14ac:dyDescent="0.25">
      <c r="A28" s="34" t="s">
        <v>125</v>
      </c>
      <c r="B28" s="29" t="s">
        <v>72</v>
      </c>
      <c r="C28" s="29" t="s">
        <v>72</v>
      </c>
      <c r="D28" s="29" t="s">
        <v>72</v>
      </c>
      <c r="E28" s="29" t="s">
        <v>72</v>
      </c>
      <c r="F28" s="29" t="s">
        <v>72</v>
      </c>
      <c r="G28" s="29" t="s">
        <v>72</v>
      </c>
      <c r="H28" s="29" t="s">
        <v>72</v>
      </c>
      <c r="I28" s="29" t="s">
        <v>72</v>
      </c>
      <c r="J28" s="13">
        <v>5463</v>
      </c>
      <c r="K28" s="17">
        <v>0.498</v>
      </c>
      <c r="L28" s="13">
        <v>369714</v>
      </c>
      <c r="M28" s="17">
        <v>0.49759999999999999</v>
      </c>
      <c r="N28" s="11"/>
      <c r="O28" s="11"/>
      <c r="P28" s="11"/>
      <c r="Q28" s="11"/>
      <c r="R28" s="11"/>
      <c r="S28" s="11"/>
      <c r="T28" s="11"/>
      <c r="U28" s="11"/>
      <c r="V28" s="11"/>
      <c r="W28" s="11"/>
      <c r="X28" s="11"/>
      <c r="Y28" s="11"/>
      <c r="Z28" s="11"/>
      <c r="AA28" s="11"/>
      <c r="AB28" s="11"/>
      <c r="AC28" s="11"/>
      <c r="AD28" s="11"/>
      <c r="AE28" s="11"/>
      <c r="AF28" s="11"/>
      <c r="AG28" s="11"/>
      <c r="AH28" s="11"/>
      <c r="AI28" s="11"/>
      <c r="AJ28" s="11"/>
    </row>
    <row r="29" spans="1:36" x14ac:dyDescent="0.25">
      <c r="A29" s="34" t="s">
        <v>124</v>
      </c>
      <c r="B29" s="29" t="s">
        <v>72</v>
      </c>
      <c r="C29" s="29" t="s">
        <v>72</v>
      </c>
      <c r="D29" s="29" t="s">
        <v>72</v>
      </c>
      <c r="E29" s="29" t="s">
        <v>72</v>
      </c>
      <c r="F29" s="29" t="s">
        <v>72</v>
      </c>
      <c r="G29" s="29" t="s">
        <v>72</v>
      </c>
      <c r="H29" s="29" t="s">
        <v>72</v>
      </c>
      <c r="I29" s="29" t="s">
        <v>72</v>
      </c>
      <c r="J29" s="29" t="s">
        <v>72</v>
      </c>
      <c r="K29" s="29" t="s">
        <v>72</v>
      </c>
      <c r="L29" s="13">
        <v>61434</v>
      </c>
      <c r="M29" s="17">
        <v>8.2699999999999996E-2</v>
      </c>
      <c r="N29" s="11"/>
      <c r="O29" s="11"/>
      <c r="P29" s="11"/>
      <c r="Q29" s="11"/>
      <c r="R29" s="11"/>
      <c r="S29" s="11"/>
      <c r="T29" s="11"/>
      <c r="U29" s="11"/>
      <c r="V29" s="11"/>
      <c r="W29" s="11"/>
      <c r="X29" s="11"/>
      <c r="Y29" s="11"/>
      <c r="Z29" s="11"/>
      <c r="AA29" s="11"/>
      <c r="AB29" s="11"/>
      <c r="AC29" s="11"/>
      <c r="AD29" s="11"/>
      <c r="AE29" s="11"/>
      <c r="AF29" s="11"/>
      <c r="AG29" s="11"/>
      <c r="AH29" s="11"/>
      <c r="AI29" s="11"/>
      <c r="AJ29" s="11"/>
    </row>
    <row r="30" spans="1:36" x14ac:dyDescent="0.25">
      <c r="A30" s="34" t="s">
        <v>128</v>
      </c>
      <c r="B30" s="29" t="s">
        <v>72</v>
      </c>
      <c r="C30" s="29" t="s">
        <v>72</v>
      </c>
      <c r="D30" s="29" t="s">
        <v>72</v>
      </c>
      <c r="E30" s="29" t="s">
        <v>72</v>
      </c>
      <c r="F30" s="29" t="s">
        <v>72</v>
      </c>
      <c r="G30" s="29" t="s">
        <v>72</v>
      </c>
      <c r="H30" s="29" t="s">
        <v>72</v>
      </c>
      <c r="I30" s="29" t="s">
        <v>72</v>
      </c>
      <c r="J30" s="29" t="s">
        <v>72</v>
      </c>
      <c r="K30" s="29" t="s">
        <v>72</v>
      </c>
      <c r="L30" s="13">
        <v>44030</v>
      </c>
      <c r="M30" s="17">
        <v>5.9299999999999999E-2</v>
      </c>
      <c r="N30" s="11"/>
      <c r="O30" s="11"/>
      <c r="P30" s="11"/>
      <c r="Q30" s="11"/>
      <c r="R30" s="11"/>
      <c r="S30" s="11"/>
      <c r="T30" s="11"/>
      <c r="U30" s="11"/>
      <c r="V30" s="11"/>
      <c r="W30" s="11"/>
      <c r="X30" s="11"/>
      <c r="Y30" s="11"/>
      <c r="Z30" s="11"/>
      <c r="AA30" s="11"/>
      <c r="AB30" s="11"/>
      <c r="AC30" s="11"/>
      <c r="AD30" s="11"/>
      <c r="AE30" s="11"/>
      <c r="AF30" s="11"/>
      <c r="AG30" s="11"/>
      <c r="AH30" s="11"/>
      <c r="AI30" s="11"/>
      <c r="AJ30" s="11"/>
    </row>
    <row r="31" spans="1:36" x14ac:dyDescent="0.25">
      <c r="A31" s="34" t="s">
        <v>122</v>
      </c>
      <c r="B31" s="29" t="s">
        <v>72</v>
      </c>
      <c r="C31" s="29" t="s">
        <v>72</v>
      </c>
      <c r="D31" s="29" t="s">
        <v>72</v>
      </c>
      <c r="E31" s="29" t="s">
        <v>72</v>
      </c>
      <c r="F31" s="29" t="s">
        <v>72</v>
      </c>
      <c r="G31" s="29" t="s">
        <v>72</v>
      </c>
      <c r="H31" s="29" t="s">
        <v>72</v>
      </c>
      <c r="I31" s="29" t="s">
        <v>72</v>
      </c>
      <c r="J31" s="29" t="s">
        <v>72</v>
      </c>
      <c r="K31" s="29" t="s">
        <v>72</v>
      </c>
      <c r="L31" s="13">
        <v>36305</v>
      </c>
      <c r="M31" s="17">
        <v>4.8899999999999999E-2</v>
      </c>
      <c r="N31" s="11"/>
      <c r="O31" s="11"/>
      <c r="P31" s="11"/>
      <c r="Q31" s="11"/>
      <c r="R31" s="11"/>
      <c r="S31" s="11"/>
      <c r="T31" s="11"/>
      <c r="U31" s="11"/>
      <c r="V31" s="11"/>
      <c r="W31" s="11"/>
      <c r="X31" s="11"/>
      <c r="Y31" s="11"/>
      <c r="Z31" s="11"/>
      <c r="AA31" s="11"/>
      <c r="AB31" s="11"/>
      <c r="AC31" s="11"/>
      <c r="AD31" s="11"/>
      <c r="AE31" s="11"/>
      <c r="AF31" s="11"/>
      <c r="AG31" s="11"/>
      <c r="AH31" s="11"/>
      <c r="AI31" s="11"/>
      <c r="AJ31" s="11"/>
    </row>
    <row r="32" spans="1:36" x14ac:dyDescent="0.25">
      <c r="A32" s="34" t="s">
        <v>126</v>
      </c>
      <c r="B32" s="29" t="s">
        <v>72</v>
      </c>
      <c r="C32" s="29" t="s">
        <v>72</v>
      </c>
      <c r="D32" s="29" t="s">
        <v>72</v>
      </c>
      <c r="E32" s="29" t="s">
        <v>72</v>
      </c>
      <c r="F32" s="29" t="s">
        <v>72</v>
      </c>
      <c r="G32" s="29" t="s">
        <v>72</v>
      </c>
      <c r="H32" s="29" t="s">
        <v>72</v>
      </c>
      <c r="I32" s="29" t="s">
        <v>72</v>
      </c>
      <c r="J32" s="29" t="s">
        <v>72</v>
      </c>
      <c r="K32" s="29" t="s">
        <v>72</v>
      </c>
      <c r="L32" s="13">
        <v>32022</v>
      </c>
      <c r="M32" s="17">
        <v>4.3099999999999999E-2</v>
      </c>
      <c r="N32" s="11"/>
      <c r="O32" s="11"/>
      <c r="P32" s="11"/>
      <c r="Q32" s="11"/>
      <c r="R32" s="11"/>
      <c r="S32" s="11"/>
      <c r="T32" s="11"/>
      <c r="U32" s="11"/>
      <c r="V32" s="11"/>
      <c r="W32" s="11"/>
      <c r="X32" s="11"/>
      <c r="Y32" s="11"/>
      <c r="Z32" s="11"/>
      <c r="AA32" s="11"/>
      <c r="AB32" s="11"/>
      <c r="AC32" s="11"/>
      <c r="AD32" s="11"/>
      <c r="AE32" s="11"/>
      <c r="AF32" s="11"/>
      <c r="AG32" s="11"/>
      <c r="AH32" s="11"/>
      <c r="AI32" s="11"/>
      <c r="AJ32" s="11"/>
    </row>
    <row r="33" spans="1:36" x14ac:dyDescent="0.25">
      <c r="A33" s="34" t="s">
        <v>127</v>
      </c>
      <c r="B33" s="29" t="s">
        <v>72</v>
      </c>
      <c r="C33" s="29" t="s">
        <v>72</v>
      </c>
      <c r="D33" s="29" t="s">
        <v>72</v>
      </c>
      <c r="E33" s="29" t="s">
        <v>72</v>
      </c>
      <c r="F33" s="29" t="s">
        <v>72</v>
      </c>
      <c r="G33" s="29" t="s">
        <v>72</v>
      </c>
      <c r="H33" s="29" t="s">
        <v>72</v>
      </c>
      <c r="I33" s="29" t="s">
        <v>72</v>
      </c>
      <c r="J33" s="29" t="s">
        <v>72</v>
      </c>
      <c r="K33" s="29" t="s">
        <v>72</v>
      </c>
      <c r="L33" s="13">
        <v>31346</v>
      </c>
      <c r="M33" s="17">
        <v>4.2200000000000001E-2</v>
      </c>
      <c r="N33" s="11"/>
      <c r="O33" s="11"/>
      <c r="P33" s="11"/>
      <c r="Q33" s="11"/>
      <c r="R33" s="11"/>
      <c r="S33" s="11"/>
      <c r="T33" s="11"/>
      <c r="U33" s="11"/>
      <c r="V33" s="11"/>
      <c r="W33" s="11"/>
      <c r="X33" s="11"/>
      <c r="Y33" s="11"/>
      <c r="Z33" s="11"/>
      <c r="AA33" s="11"/>
      <c r="AB33" s="11"/>
      <c r="AC33" s="11"/>
      <c r="AD33" s="11"/>
      <c r="AE33" s="11"/>
      <c r="AF33" s="11"/>
      <c r="AG33" s="11"/>
      <c r="AH33" s="11"/>
      <c r="AI33" s="11"/>
      <c r="AJ33" s="11"/>
    </row>
    <row r="34" spans="1:36" x14ac:dyDescent="0.25">
      <c r="A34" s="34" t="s">
        <v>123</v>
      </c>
      <c r="B34" s="29" t="s">
        <v>72</v>
      </c>
      <c r="C34" s="29" t="s">
        <v>72</v>
      </c>
      <c r="D34" s="29" t="s">
        <v>72</v>
      </c>
      <c r="E34" s="29" t="s">
        <v>72</v>
      </c>
      <c r="F34" s="29" t="s">
        <v>72</v>
      </c>
      <c r="G34" s="29" t="s">
        <v>72</v>
      </c>
      <c r="H34" s="29" t="s">
        <v>72</v>
      </c>
      <c r="I34" s="29" t="s">
        <v>72</v>
      </c>
      <c r="J34" s="29" t="s">
        <v>72</v>
      </c>
      <c r="K34" s="29" t="s">
        <v>72</v>
      </c>
      <c r="L34" s="13">
        <v>23532</v>
      </c>
      <c r="M34" s="17">
        <v>3.1699999999999999E-2</v>
      </c>
      <c r="N34" s="11"/>
      <c r="O34" s="11"/>
      <c r="P34" s="11"/>
      <c r="Q34" s="11"/>
      <c r="R34" s="11"/>
      <c r="S34" s="11"/>
      <c r="T34" s="11"/>
      <c r="U34" s="11"/>
      <c r="V34" s="11"/>
      <c r="W34" s="11"/>
      <c r="X34" s="11"/>
      <c r="Y34" s="11"/>
      <c r="Z34" s="11"/>
      <c r="AA34" s="11"/>
      <c r="AB34" s="11"/>
      <c r="AC34" s="11"/>
      <c r="AD34" s="11"/>
      <c r="AE34" s="11"/>
      <c r="AF34" s="11"/>
      <c r="AG34" s="11"/>
      <c r="AH34" s="11"/>
      <c r="AI34" s="11"/>
      <c r="AJ34" s="11"/>
    </row>
    <row r="35" spans="1:36" x14ac:dyDescent="0.25">
      <c r="A35" s="33" t="s">
        <v>121</v>
      </c>
      <c r="B35" s="29" t="s">
        <v>72</v>
      </c>
      <c r="C35" s="29" t="s">
        <v>72</v>
      </c>
      <c r="D35" s="29" t="s">
        <v>72</v>
      </c>
      <c r="E35" s="29" t="s">
        <v>72</v>
      </c>
      <c r="F35" s="29" t="s">
        <v>72</v>
      </c>
      <c r="G35" s="29" t="s">
        <v>72</v>
      </c>
      <c r="H35" s="29" t="s">
        <v>72</v>
      </c>
      <c r="I35" s="29" t="s">
        <v>72</v>
      </c>
      <c r="J35" s="29">
        <v>3353</v>
      </c>
      <c r="K35" s="17">
        <v>0.30570000000000003</v>
      </c>
      <c r="L35" s="13">
        <v>144671</v>
      </c>
      <c r="M35" s="17">
        <v>0.19470000000000001</v>
      </c>
      <c r="N35" s="11"/>
      <c r="O35" s="11"/>
      <c r="P35" s="11"/>
      <c r="Q35" s="11"/>
      <c r="R35" s="11"/>
      <c r="S35" s="11"/>
      <c r="T35" s="11"/>
      <c r="U35" s="11"/>
      <c r="V35" s="11"/>
      <c r="W35" s="11"/>
      <c r="X35" s="11"/>
      <c r="Y35" s="11"/>
      <c r="Z35" s="11"/>
      <c r="AA35" s="11"/>
      <c r="AB35" s="11"/>
      <c r="AC35" s="11"/>
      <c r="AD35" s="11"/>
      <c r="AE35" s="11"/>
      <c r="AF35" s="11"/>
      <c r="AG35" s="11"/>
      <c r="AH35" s="11"/>
      <c r="AI35" s="11"/>
      <c r="AJ35" s="11"/>
    </row>
    <row r="36" spans="1:36" x14ac:dyDescent="0.25">
      <c r="A36" s="94" t="s">
        <v>75</v>
      </c>
      <c r="B36" s="95"/>
      <c r="C36" s="95"/>
      <c r="D36" s="95"/>
      <c r="E36" s="95"/>
      <c r="F36" s="95"/>
      <c r="G36" s="95"/>
      <c r="H36" s="95"/>
      <c r="I36" s="95"/>
      <c r="J36" s="95"/>
      <c r="K36" s="96"/>
      <c r="L36" s="97"/>
      <c r="M36" s="97"/>
    </row>
    <row r="37" spans="1:36" x14ac:dyDescent="0.25">
      <c r="A37" s="33" t="s">
        <v>13</v>
      </c>
      <c r="B37" s="13">
        <v>63005</v>
      </c>
      <c r="C37" s="17">
        <v>0.81299999999999994</v>
      </c>
      <c r="D37" s="13">
        <v>76336</v>
      </c>
      <c r="E37" s="17">
        <v>0.76190000000000002</v>
      </c>
      <c r="F37" s="13">
        <v>63158</v>
      </c>
      <c r="G37" s="17">
        <v>0.79890000000000005</v>
      </c>
      <c r="H37" s="13">
        <v>58666</v>
      </c>
      <c r="I37" s="17">
        <v>0.79349999999999998</v>
      </c>
      <c r="J37" s="13">
        <v>53846</v>
      </c>
      <c r="K37" s="17">
        <v>0.7732</v>
      </c>
      <c r="L37" s="13">
        <v>3964426</v>
      </c>
      <c r="M37" s="17">
        <v>0.74739999999999995</v>
      </c>
    </row>
    <row r="38" spans="1:36" x14ac:dyDescent="0.25">
      <c r="A38" s="33" t="s">
        <v>14</v>
      </c>
      <c r="B38" s="13">
        <v>6906</v>
      </c>
      <c r="C38" s="17">
        <v>8.9099999999999999E-2</v>
      </c>
      <c r="D38" s="13">
        <v>8954</v>
      </c>
      <c r="E38" s="17">
        <v>8.9399999999999993E-2</v>
      </c>
      <c r="F38" s="13">
        <v>7577</v>
      </c>
      <c r="G38" s="17">
        <v>9.5799999999999996E-2</v>
      </c>
      <c r="H38" s="13">
        <v>2796</v>
      </c>
      <c r="I38" s="17">
        <v>3.78E-2</v>
      </c>
      <c r="J38" s="13">
        <v>2428</v>
      </c>
      <c r="K38" s="17">
        <v>3.49E-2</v>
      </c>
      <c r="L38" s="13">
        <v>379951</v>
      </c>
      <c r="M38" s="17">
        <v>7.1599999999999997E-2</v>
      </c>
    </row>
    <row r="39" spans="1:36" x14ac:dyDescent="0.25">
      <c r="A39" s="33" t="s">
        <v>15</v>
      </c>
      <c r="B39" s="13">
        <v>3285</v>
      </c>
      <c r="C39" s="17">
        <v>4.24E-2</v>
      </c>
      <c r="D39" s="13">
        <v>9920</v>
      </c>
      <c r="E39" s="17">
        <v>9.9000000000000005E-2</v>
      </c>
      <c r="F39" s="13">
        <v>4328</v>
      </c>
      <c r="G39" s="17">
        <v>5.4699999999999999E-2</v>
      </c>
      <c r="H39" s="13">
        <v>3049</v>
      </c>
      <c r="I39" s="17">
        <v>4.1200000000000001E-2</v>
      </c>
      <c r="J39" s="13">
        <v>6107</v>
      </c>
      <c r="K39" s="17">
        <v>8.77E-2</v>
      </c>
      <c r="L39" s="13">
        <v>178707</v>
      </c>
      <c r="M39" s="17">
        <v>3.3700000000000001E-2</v>
      </c>
    </row>
    <row r="40" spans="1:36" x14ac:dyDescent="0.25">
      <c r="A40" s="34" t="s">
        <v>157</v>
      </c>
      <c r="B40" s="13">
        <v>4296</v>
      </c>
      <c r="C40" s="17">
        <v>5.5399999999999998E-2</v>
      </c>
      <c r="D40" s="13">
        <v>4981</v>
      </c>
      <c r="E40" s="17">
        <v>4.9700000000000001E-2</v>
      </c>
      <c r="F40" s="13">
        <v>3993</v>
      </c>
      <c r="G40" s="17">
        <v>5.0500000000000003E-2</v>
      </c>
      <c r="H40" s="13">
        <v>9422</v>
      </c>
      <c r="I40" s="17">
        <v>0.12740000000000001</v>
      </c>
      <c r="J40" s="13">
        <v>7257</v>
      </c>
      <c r="K40" s="17">
        <v>0.1042</v>
      </c>
      <c r="L40" s="13">
        <v>781370</v>
      </c>
      <c r="M40" s="17">
        <v>0.14729999999999999</v>
      </c>
    </row>
    <row r="41" spans="1:36" x14ac:dyDescent="0.25">
      <c r="A41" s="94" t="s">
        <v>26</v>
      </c>
      <c r="B41" s="95"/>
      <c r="C41" s="95"/>
      <c r="D41" s="95"/>
      <c r="E41" s="95"/>
      <c r="F41" s="95"/>
      <c r="G41" s="95"/>
      <c r="H41" s="95"/>
      <c r="I41" s="95"/>
      <c r="J41" s="95"/>
      <c r="K41" s="96"/>
      <c r="L41" s="97"/>
      <c r="M41" s="97"/>
    </row>
    <row r="42" spans="1:36" x14ac:dyDescent="0.25">
      <c r="A42" s="33" t="s">
        <v>19</v>
      </c>
      <c r="B42" s="13">
        <v>60099</v>
      </c>
      <c r="C42" s="17">
        <v>0.77569999999999995</v>
      </c>
      <c r="D42" s="13">
        <v>80805</v>
      </c>
      <c r="E42" s="17">
        <v>0.80840000000000001</v>
      </c>
      <c r="F42" s="13">
        <v>59751</v>
      </c>
      <c r="G42" s="17">
        <v>0.76629999999999998</v>
      </c>
      <c r="H42" s="13">
        <v>57458</v>
      </c>
      <c r="I42" s="17">
        <v>0.78890000000000005</v>
      </c>
      <c r="J42" s="13">
        <v>49923</v>
      </c>
      <c r="K42" s="17">
        <v>0.72340000000000004</v>
      </c>
      <c r="L42" s="13">
        <v>4171963</v>
      </c>
      <c r="M42" s="17">
        <v>0.78169999999999995</v>
      </c>
    </row>
    <row r="43" spans="1:36" x14ac:dyDescent="0.25">
      <c r="A43" s="33" t="s">
        <v>17</v>
      </c>
      <c r="B43" s="13">
        <v>12795</v>
      </c>
      <c r="C43" s="17">
        <v>0.1651</v>
      </c>
      <c r="D43" s="13">
        <v>10773</v>
      </c>
      <c r="E43" s="17">
        <v>0.10780000000000001</v>
      </c>
      <c r="F43" s="13">
        <v>9646</v>
      </c>
      <c r="G43" s="17">
        <v>0.1237</v>
      </c>
      <c r="H43" s="13">
        <v>8410</v>
      </c>
      <c r="I43" s="17">
        <v>0.11550000000000001</v>
      </c>
      <c r="J43" s="13">
        <v>12807</v>
      </c>
      <c r="K43" s="17">
        <v>0.18559999999999999</v>
      </c>
      <c r="L43" s="13">
        <v>707190</v>
      </c>
      <c r="M43" s="17">
        <v>0.13250000000000001</v>
      </c>
    </row>
    <row r="44" spans="1:36" x14ac:dyDescent="0.25">
      <c r="A44" s="33" t="s">
        <v>18</v>
      </c>
      <c r="B44" s="13">
        <v>4588</v>
      </c>
      <c r="C44" s="17">
        <v>5.9200000000000003E-2</v>
      </c>
      <c r="D44" s="13">
        <v>8376</v>
      </c>
      <c r="E44" s="17">
        <v>8.3799999999999999E-2</v>
      </c>
      <c r="F44" s="13">
        <v>8576</v>
      </c>
      <c r="G44" s="17">
        <v>0.11</v>
      </c>
      <c r="H44" s="13">
        <v>6960</v>
      </c>
      <c r="I44" s="17">
        <v>9.5600000000000004E-2</v>
      </c>
      <c r="J44" s="13">
        <v>6284</v>
      </c>
      <c r="K44" s="17">
        <v>9.11E-2</v>
      </c>
      <c r="L44" s="13">
        <v>457771</v>
      </c>
      <c r="M44" s="17">
        <v>8.5800000000000001E-2</v>
      </c>
    </row>
    <row r="45" spans="1:36" x14ac:dyDescent="0.25">
      <c r="A45" s="3" t="s">
        <v>24</v>
      </c>
      <c r="B45" s="13">
        <v>9567</v>
      </c>
      <c r="C45" s="17">
        <v>0.55779999999999996</v>
      </c>
      <c r="D45" s="13">
        <v>11103</v>
      </c>
      <c r="E45" s="17">
        <v>0.58909999999999996</v>
      </c>
      <c r="F45" s="13">
        <v>12067</v>
      </c>
      <c r="G45" s="17">
        <v>0.71199999999999997</v>
      </c>
      <c r="H45" s="13">
        <v>10639</v>
      </c>
      <c r="I45" s="17">
        <v>0.69220000000000004</v>
      </c>
      <c r="J45" s="13">
        <v>10664</v>
      </c>
      <c r="K45" s="17">
        <v>0.55859999999999999</v>
      </c>
      <c r="L45" s="13">
        <v>723516</v>
      </c>
      <c r="M45" s="17">
        <v>0.63649999999999995</v>
      </c>
    </row>
    <row r="46" spans="1:36" x14ac:dyDescent="0.25">
      <c r="A46" s="3" t="s">
        <v>20</v>
      </c>
      <c r="B46" s="13">
        <v>7584</v>
      </c>
      <c r="C46" s="17">
        <v>0.44219999999999998</v>
      </c>
      <c r="D46" s="13">
        <v>7745</v>
      </c>
      <c r="E46" s="17">
        <v>0.41089999999999999</v>
      </c>
      <c r="F46" s="13">
        <v>4880</v>
      </c>
      <c r="G46" s="17">
        <v>0.28799999999999998</v>
      </c>
      <c r="H46" s="13">
        <v>4732</v>
      </c>
      <c r="I46" s="17">
        <v>0.30780000000000002</v>
      </c>
      <c r="J46" s="13">
        <v>8427</v>
      </c>
      <c r="K46" s="17">
        <v>0.44140000000000001</v>
      </c>
      <c r="L46" s="13">
        <v>413127</v>
      </c>
      <c r="M46" s="17">
        <v>0.36349999999999999</v>
      </c>
    </row>
    <row r="47" spans="1:36" x14ac:dyDescent="0.25">
      <c r="A47" s="92" t="s">
        <v>60</v>
      </c>
      <c r="B47" s="93"/>
      <c r="C47" s="93"/>
      <c r="D47" s="93"/>
      <c r="E47" s="93"/>
      <c r="F47" s="93"/>
      <c r="G47" s="93"/>
      <c r="H47" s="93"/>
      <c r="I47" s="93"/>
      <c r="J47" s="93"/>
      <c r="K47" s="93"/>
      <c r="L47" s="76"/>
      <c r="M47" s="76"/>
    </row>
    <row r="48" spans="1:36" x14ac:dyDescent="0.25">
      <c r="A48" s="94" t="s">
        <v>34</v>
      </c>
      <c r="B48" s="95"/>
      <c r="C48" s="95"/>
      <c r="D48" s="95"/>
      <c r="E48" s="95"/>
      <c r="F48" s="95"/>
      <c r="G48" s="95"/>
      <c r="H48" s="95"/>
      <c r="I48" s="95"/>
      <c r="J48" s="95"/>
      <c r="K48" s="96"/>
      <c r="L48" s="97"/>
      <c r="M48" s="97"/>
    </row>
    <row r="49" spans="1:36" x14ac:dyDescent="0.25">
      <c r="A49" s="33" t="s">
        <v>67</v>
      </c>
      <c r="B49" s="13">
        <v>11073</v>
      </c>
      <c r="C49" s="17">
        <v>0.1424</v>
      </c>
      <c r="D49" s="13">
        <v>10889</v>
      </c>
      <c r="E49" s="17">
        <v>0.10920000000000001</v>
      </c>
      <c r="F49" s="13">
        <v>14286</v>
      </c>
      <c r="G49" s="17">
        <v>0.18029999999999999</v>
      </c>
      <c r="H49" s="13">
        <v>14778</v>
      </c>
      <c r="I49" s="17">
        <v>0.1993</v>
      </c>
      <c r="J49" s="13">
        <v>16835</v>
      </c>
      <c r="K49" s="17">
        <v>0.23980000000000001</v>
      </c>
      <c r="L49" s="13">
        <v>837470</v>
      </c>
      <c r="M49" s="17">
        <v>0.15679999999999999</v>
      </c>
    </row>
    <row r="50" spans="1:36" x14ac:dyDescent="0.25">
      <c r="A50" s="27" t="s">
        <v>158</v>
      </c>
      <c r="B50" s="29" t="s">
        <v>72</v>
      </c>
      <c r="C50" s="29" t="s">
        <v>72</v>
      </c>
      <c r="D50" s="29" t="s">
        <v>72</v>
      </c>
      <c r="E50" s="29" t="s">
        <v>72</v>
      </c>
      <c r="F50" s="29" t="s">
        <v>72</v>
      </c>
      <c r="G50" s="29" t="s">
        <v>72</v>
      </c>
      <c r="H50" s="29" t="s">
        <v>72</v>
      </c>
      <c r="I50" s="29" t="s">
        <v>72</v>
      </c>
      <c r="J50" s="13">
        <v>13953</v>
      </c>
      <c r="K50" s="17">
        <v>0.82879999999999998</v>
      </c>
      <c r="L50" s="13">
        <v>594433</v>
      </c>
      <c r="M50" s="17">
        <v>0.72519999999999996</v>
      </c>
      <c r="N50" s="11"/>
      <c r="O50" s="11"/>
      <c r="P50" s="11"/>
      <c r="Q50" s="11"/>
      <c r="R50" s="11"/>
      <c r="S50" s="11"/>
      <c r="T50" s="11"/>
      <c r="U50" s="11"/>
      <c r="V50" s="11"/>
      <c r="W50" s="11"/>
      <c r="X50" s="11"/>
      <c r="Y50" s="11"/>
      <c r="Z50" s="11"/>
      <c r="AA50" s="11"/>
      <c r="AB50" s="11"/>
      <c r="AC50" s="11"/>
      <c r="AD50" s="11"/>
      <c r="AE50" s="11"/>
      <c r="AF50" s="11"/>
      <c r="AG50" s="11"/>
      <c r="AH50" s="11"/>
      <c r="AI50" s="11"/>
      <c r="AJ50" s="11"/>
    </row>
    <row r="51" spans="1:36" x14ac:dyDescent="0.25">
      <c r="A51" s="27" t="s">
        <v>159</v>
      </c>
      <c r="B51" s="29" t="s">
        <v>72</v>
      </c>
      <c r="C51" s="29" t="s">
        <v>72</v>
      </c>
      <c r="D51" s="29" t="s">
        <v>72</v>
      </c>
      <c r="E51" s="29" t="s">
        <v>72</v>
      </c>
      <c r="F51" s="29" t="s">
        <v>72</v>
      </c>
      <c r="G51" s="29" t="s">
        <v>72</v>
      </c>
      <c r="H51" s="29" t="s">
        <v>72</v>
      </c>
      <c r="I51" s="29" t="s">
        <v>72</v>
      </c>
      <c r="J51" s="13">
        <v>7058</v>
      </c>
      <c r="K51" s="17">
        <v>0.41930000000000001</v>
      </c>
      <c r="L51" s="13">
        <v>354986</v>
      </c>
      <c r="M51" s="17">
        <v>0.43309999999999998</v>
      </c>
      <c r="N51" s="11"/>
      <c r="O51" s="11"/>
      <c r="P51" s="11"/>
      <c r="Q51" s="11"/>
      <c r="R51" s="11"/>
      <c r="S51" s="11"/>
      <c r="T51" s="11"/>
      <c r="U51" s="11"/>
      <c r="V51" s="11"/>
      <c r="W51" s="11"/>
      <c r="X51" s="11"/>
      <c r="Y51" s="11"/>
      <c r="Z51" s="11"/>
      <c r="AA51" s="11"/>
      <c r="AB51" s="11"/>
      <c r="AC51" s="11"/>
      <c r="AD51" s="11"/>
      <c r="AE51" s="11"/>
      <c r="AF51" s="11"/>
      <c r="AG51" s="11"/>
      <c r="AH51" s="11"/>
      <c r="AI51" s="11"/>
      <c r="AJ51" s="11"/>
    </row>
    <row r="52" spans="1:36" x14ac:dyDescent="0.25">
      <c r="A52" s="33" t="s">
        <v>36</v>
      </c>
      <c r="B52" s="13">
        <v>4410</v>
      </c>
      <c r="C52" s="17">
        <v>6.9099999999999995E-2</v>
      </c>
      <c r="D52" s="13">
        <v>6018</v>
      </c>
      <c r="E52" s="17">
        <v>7.7200000000000005E-2</v>
      </c>
      <c r="F52" s="13">
        <v>3982</v>
      </c>
      <c r="G52" s="17">
        <v>5.7500000000000002E-2</v>
      </c>
      <c r="H52" s="13">
        <v>6671</v>
      </c>
      <c r="I52" s="17">
        <v>9.7600000000000006E-2</v>
      </c>
      <c r="J52" s="13">
        <v>7278</v>
      </c>
      <c r="K52" s="17">
        <v>0.113</v>
      </c>
      <c r="L52" s="13">
        <v>570212</v>
      </c>
      <c r="M52" s="17">
        <v>0.1138</v>
      </c>
    </row>
    <row r="53" spans="1:36" x14ac:dyDescent="0.25">
      <c r="A53" s="27" t="s">
        <v>158</v>
      </c>
      <c r="B53" s="29" t="s">
        <v>72</v>
      </c>
      <c r="C53" s="29" t="s">
        <v>72</v>
      </c>
      <c r="D53" s="29" t="s">
        <v>72</v>
      </c>
      <c r="E53" s="29" t="s">
        <v>72</v>
      </c>
      <c r="F53" s="29" t="s">
        <v>72</v>
      </c>
      <c r="G53" s="29" t="s">
        <v>72</v>
      </c>
      <c r="H53" s="29" t="s">
        <v>72</v>
      </c>
      <c r="I53" s="29" t="s">
        <v>72</v>
      </c>
      <c r="J53" s="13">
        <v>5423</v>
      </c>
      <c r="K53" s="17">
        <v>0.75719999999999998</v>
      </c>
      <c r="L53" s="13">
        <v>358711</v>
      </c>
      <c r="M53" s="17">
        <v>0.64500000000000002</v>
      </c>
    </row>
    <row r="54" spans="1:36" x14ac:dyDescent="0.25">
      <c r="A54" s="27" t="s">
        <v>159</v>
      </c>
      <c r="B54" s="29" t="s">
        <v>72</v>
      </c>
      <c r="C54" s="29" t="s">
        <v>72</v>
      </c>
      <c r="D54" s="29" t="s">
        <v>72</v>
      </c>
      <c r="E54" s="29" t="s">
        <v>72</v>
      </c>
      <c r="F54" s="29" t="s">
        <v>72</v>
      </c>
      <c r="G54" s="29" t="s">
        <v>72</v>
      </c>
      <c r="H54" s="29" t="s">
        <v>72</v>
      </c>
      <c r="I54" s="29" t="s">
        <v>72</v>
      </c>
      <c r="J54" s="29">
        <v>3232</v>
      </c>
      <c r="K54" s="17">
        <v>0.45119999999999999</v>
      </c>
      <c r="L54" s="13">
        <v>276368</v>
      </c>
      <c r="M54" s="17">
        <v>0.49690000000000001</v>
      </c>
    </row>
    <row r="55" spans="1:36" x14ac:dyDescent="0.25">
      <c r="A55" s="33" t="s">
        <v>35</v>
      </c>
      <c r="B55" s="13">
        <v>5426</v>
      </c>
      <c r="C55" s="17">
        <v>7.0300000000000001E-2</v>
      </c>
      <c r="D55" s="13">
        <v>10407</v>
      </c>
      <c r="E55" s="17">
        <v>0.10390000000000001</v>
      </c>
      <c r="F55" s="13">
        <v>4616</v>
      </c>
      <c r="G55" s="17">
        <v>5.8400000000000001E-2</v>
      </c>
      <c r="H55" s="13">
        <v>9959</v>
      </c>
      <c r="I55" s="17">
        <v>0.13519999999999999</v>
      </c>
      <c r="J55" s="13">
        <v>11205</v>
      </c>
      <c r="K55" s="17">
        <v>0.15920000000000001</v>
      </c>
      <c r="L55" s="13">
        <v>605943</v>
      </c>
      <c r="M55" s="17">
        <v>0.1134</v>
      </c>
    </row>
    <row r="56" spans="1:36" x14ac:dyDescent="0.25">
      <c r="A56" s="27" t="s">
        <v>158</v>
      </c>
      <c r="B56" s="29" t="s">
        <v>72</v>
      </c>
      <c r="C56" s="29" t="s">
        <v>72</v>
      </c>
      <c r="D56" s="29" t="s">
        <v>72</v>
      </c>
      <c r="E56" s="29" t="s">
        <v>72</v>
      </c>
      <c r="F56" s="29" t="s">
        <v>72</v>
      </c>
      <c r="G56" s="29" t="s">
        <v>72</v>
      </c>
      <c r="H56" s="29" t="s">
        <v>72</v>
      </c>
      <c r="I56" s="29" t="s">
        <v>72</v>
      </c>
      <c r="J56" s="29" t="s">
        <v>72</v>
      </c>
      <c r="K56" s="29" t="s">
        <v>72</v>
      </c>
      <c r="L56" s="13">
        <v>459217</v>
      </c>
      <c r="M56" s="17">
        <v>0.76729999999999998</v>
      </c>
    </row>
    <row r="57" spans="1:36" x14ac:dyDescent="0.25">
      <c r="A57" s="27" t="s">
        <v>159</v>
      </c>
      <c r="B57" s="29" t="s">
        <v>72</v>
      </c>
      <c r="C57" s="29" t="s">
        <v>72</v>
      </c>
      <c r="D57" s="29" t="s">
        <v>72</v>
      </c>
      <c r="E57" s="29" t="s">
        <v>72</v>
      </c>
      <c r="F57" s="29" t="s">
        <v>72</v>
      </c>
      <c r="G57" s="29" t="s">
        <v>72</v>
      </c>
      <c r="H57" s="29" t="s">
        <v>72</v>
      </c>
      <c r="I57" s="29" t="s">
        <v>72</v>
      </c>
      <c r="J57" s="29">
        <v>3915</v>
      </c>
      <c r="K57" s="17">
        <v>0.35780000000000001</v>
      </c>
      <c r="L57" s="13">
        <v>223579</v>
      </c>
      <c r="M57" s="17">
        <v>0.37359999999999999</v>
      </c>
    </row>
    <row r="58" spans="1:36" x14ac:dyDescent="0.25">
      <c r="A58" s="33" t="s">
        <v>62</v>
      </c>
      <c r="B58" s="13" t="s">
        <v>72</v>
      </c>
      <c r="C58" s="13" t="s">
        <v>72</v>
      </c>
      <c r="D58" s="13" t="s">
        <v>72</v>
      </c>
      <c r="E58" s="13" t="s">
        <v>72</v>
      </c>
      <c r="F58" s="13">
        <v>4253</v>
      </c>
      <c r="G58" s="17">
        <v>5.3600000000000002E-2</v>
      </c>
      <c r="H58" s="13">
        <v>5600</v>
      </c>
      <c r="I58" s="17">
        <v>7.5499999999999998E-2</v>
      </c>
      <c r="J58" s="13">
        <v>4557</v>
      </c>
      <c r="K58" s="17">
        <v>6.4600000000000005E-2</v>
      </c>
      <c r="L58" s="13">
        <v>296844</v>
      </c>
      <c r="M58" s="17">
        <v>5.5199999999999999E-2</v>
      </c>
    </row>
    <row r="59" spans="1:36" x14ac:dyDescent="0.25">
      <c r="A59" s="27" t="s">
        <v>158</v>
      </c>
      <c r="B59" s="29" t="s">
        <v>72</v>
      </c>
      <c r="C59" s="29" t="s">
        <v>72</v>
      </c>
      <c r="D59" s="29" t="s">
        <v>72</v>
      </c>
      <c r="E59" s="29" t="s">
        <v>72</v>
      </c>
      <c r="F59" s="29" t="s">
        <v>72</v>
      </c>
      <c r="G59" s="29" t="s">
        <v>72</v>
      </c>
      <c r="H59" s="29" t="s">
        <v>72</v>
      </c>
      <c r="I59" s="29" t="s">
        <v>72</v>
      </c>
      <c r="J59" s="29" t="s">
        <v>72</v>
      </c>
      <c r="K59" s="29" t="s">
        <v>72</v>
      </c>
      <c r="L59" s="13">
        <v>185591</v>
      </c>
      <c r="M59" s="17">
        <v>0.64159999999999995</v>
      </c>
      <c r="N59" s="11"/>
      <c r="O59" s="11"/>
      <c r="P59" s="11"/>
      <c r="Q59" s="11"/>
      <c r="R59" s="11"/>
      <c r="S59" s="11"/>
      <c r="T59" s="11"/>
      <c r="U59" s="11"/>
      <c r="V59" s="11"/>
      <c r="W59" s="11"/>
      <c r="X59" s="11"/>
      <c r="Y59" s="11"/>
      <c r="Z59" s="11"/>
      <c r="AA59" s="11"/>
      <c r="AB59" s="11"/>
      <c r="AC59" s="11"/>
      <c r="AD59" s="11"/>
      <c r="AE59" s="11"/>
      <c r="AF59" s="11"/>
      <c r="AG59" s="11"/>
      <c r="AH59" s="11"/>
      <c r="AI59" s="11"/>
      <c r="AJ59" s="11"/>
    </row>
    <row r="60" spans="1:36" x14ac:dyDescent="0.25">
      <c r="A60" s="27" t="s">
        <v>159</v>
      </c>
      <c r="B60" s="29" t="s">
        <v>72</v>
      </c>
      <c r="C60" s="29" t="s">
        <v>72</v>
      </c>
      <c r="D60" s="29" t="s">
        <v>72</v>
      </c>
      <c r="E60" s="29" t="s">
        <v>72</v>
      </c>
      <c r="F60" s="29" t="s">
        <v>72</v>
      </c>
      <c r="G60" s="29" t="s">
        <v>72</v>
      </c>
      <c r="H60" s="29" t="s">
        <v>72</v>
      </c>
      <c r="I60" s="29" t="s">
        <v>72</v>
      </c>
      <c r="J60" s="29">
        <v>2552</v>
      </c>
      <c r="K60" s="17">
        <v>0.60029999999999994</v>
      </c>
      <c r="L60" s="13">
        <v>168922</v>
      </c>
      <c r="M60" s="17">
        <v>0.58399999999999996</v>
      </c>
      <c r="N60" s="11"/>
      <c r="O60" s="11"/>
      <c r="P60" s="11"/>
      <c r="Q60" s="11"/>
      <c r="R60" s="11"/>
      <c r="S60" s="11"/>
      <c r="T60" s="11"/>
      <c r="U60" s="11"/>
      <c r="V60" s="11"/>
      <c r="W60" s="11"/>
      <c r="X60" s="11"/>
      <c r="Y60" s="11"/>
      <c r="Z60" s="11"/>
      <c r="AA60" s="11"/>
      <c r="AB60" s="11"/>
      <c r="AC60" s="11"/>
      <c r="AD60" s="11"/>
      <c r="AE60" s="11"/>
      <c r="AF60" s="11"/>
      <c r="AG60" s="11"/>
      <c r="AH60" s="11"/>
      <c r="AI60" s="11"/>
      <c r="AJ60" s="11"/>
    </row>
    <row r="61" spans="1:36" x14ac:dyDescent="0.25">
      <c r="A61" s="63" t="s">
        <v>173</v>
      </c>
      <c r="B61" s="13" t="s">
        <v>72</v>
      </c>
      <c r="C61" s="13" t="s">
        <v>72</v>
      </c>
      <c r="D61" s="13" t="s">
        <v>72</v>
      </c>
      <c r="E61" s="13" t="s">
        <v>72</v>
      </c>
      <c r="F61" s="13">
        <v>2977</v>
      </c>
      <c r="G61" s="17">
        <v>8.6800000000000002E-2</v>
      </c>
      <c r="H61" s="13">
        <v>4373</v>
      </c>
      <c r="I61" s="17">
        <v>0.15229999999999999</v>
      </c>
      <c r="J61" s="13">
        <v>3037</v>
      </c>
      <c r="K61" s="17">
        <v>0.12330000000000001</v>
      </c>
      <c r="L61" s="13">
        <v>345778</v>
      </c>
      <c r="M61" s="17">
        <v>0.1328</v>
      </c>
    </row>
    <row r="62" spans="1:36" x14ac:dyDescent="0.25">
      <c r="A62" s="28" t="s">
        <v>104</v>
      </c>
      <c r="B62" s="29" t="s">
        <v>72</v>
      </c>
      <c r="C62" s="29" t="s">
        <v>72</v>
      </c>
      <c r="D62" s="29" t="s">
        <v>72</v>
      </c>
      <c r="E62" s="29" t="s">
        <v>72</v>
      </c>
      <c r="F62" s="29" t="s">
        <v>72</v>
      </c>
      <c r="G62" s="29" t="s">
        <v>72</v>
      </c>
      <c r="H62" s="29" t="s">
        <v>72</v>
      </c>
      <c r="I62" s="29" t="s">
        <v>72</v>
      </c>
      <c r="J62" s="13">
        <v>2748</v>
      </c>
      <c r="K62" s="17">
        <v>3.9199999999999999E-2</v>
      </c>
      <c r="L62" s="13">
        <v>291358</v>
      </c>
      <c r="M62" s="17">
        <v>5.4300000000000001E-2</v>
      </c>
      <c r="N62" s="11"/>
      <c r="O62" s="11"/>
      <c r="P62" s="11"/>
      <c r="Q62" s="11"/>
      <c r="R62" s="11"/>
      <c r="S62" s="11"/>
      <c r="T62" s="11"/>
      <c r="U62" s="11"/>
      <c r="V62" s="11"/>
      <c r="W62" s="11"/>
      <c r="X62" s="11"/>
      <c r="Y62" s="11"/>
      <c r="Z62" s="11"/>
      <c r="AA62" s="11"/>
      <c r="AB62" s="11"/>
      <c r="AC62" s="11"/>
      <c r="AD62" s="11"/>
      <c r="AE62" s="11"/>
      <c r="AF62" s="11"/>
      <c r="AG62" s="11"/>
      <c r="AH62" s="11"/>
      <c r="AI62" s="11"/>
      <c r="AJ62" s="11"/>
    </row>
    <row r="63" spans="1:36" x14ac:dyDescent="0.25">
      <c r="A63" s="28" t="s">
        <v>105</v>
      </c>
      <c r="B63" s="29" t="s">
        <v>72</v>
      </c>
      <c r="C63" s="29" t="s">
        <v>72</v>
      </c>
      <c r="D63" s="29" t="s">
        <v>72</v>
      </c>
      <c r="E63" s="29" t="s">
        <v>72</v>
      </c>
      <c r="F63" s="29" t="s">
        <v>72</v>
      </c>
      <c r="G63" s="29" t="s">
        <v>72</v>
      </c>
      <c r="H63" s="29" t="s">
        <v>72</v>
      </c>
      <c r="I63" s="29" t="s">
        <v>72</v>
      </c>
      <c r="J63" s="13">
        <v>4437</v>
      </c>
      <c r="K63" s="17">
        <v>6.3100000000000003E-2</v>
      </c>
      <c r="L63" s="13">
        <v>295586</v>
      </c>
      <c r="M63" s="17">
        <v>5.5199999999999999E-2</v>
      </c>
      <c r="N63" s="11"/>
      <c r="O63" s="11"/>
      <c r="P63" s="11"/>
      <c r="Q63" s="11"/>
      <c r="R63" s="11"/>
      <c r="S63" s="11"/>
      <c r="T63" s="11"/>
      <c r="U63" s="11"/>
      <c r="V63" s="11"/>
      <c r="W63" s="11"/>
      <c r="X63" s="11"/>
      <c r="Y63" s="11"/>
      <c r="Z63" s="11"/>
      <c r="AA63" s="11"/>
      <c r="AB63" s="11"/>
      <c r="AC63" s="11"/>
      <c r="AD63" s="11"/>
      <c r="AE63" s="11"/>
      <c r="AF63" s="11"/>
      <c r="AG63" s="11"/>
      <c r="AH63" s="11"/>
      <c r="AI63" s="11"/>
      <c r="AJ63" s="11"/>
    </row>
    <row r="64" spans="1:36" x14ac:dyDescent="0.25">
      <c r="A64" s="28" t="s">
        <v>106</v>
      </c>
      <c r="B64" s="29" t="s">
        <v>72</v>
      </c>
      <c r="C64" s="29" t="s">
        <v>72</v>
      </c>
      <c r="D64" s="29" t="s">
        <v>72</v>
      </c>
      <c r="E64" s="29" t="s">
        <v>72</v>
      </c>
      <c r="F64" s="29" t="s">
        <v>72</v>
      </c>
      <c r="G64" s="29" t="s">
        <v>72</v>
      </c>
      <c r="H64" s="29" t="s">
        <v>72</v>
      </c>
      <c r="I64" s="29" t="s">
        <v>72</v>
      </c>
      <c r="J64" s="13">
        <v>1694</v>
      </c>
      <c r="K64" s="17">
        <v>2.41E-2</v>
      </c>
      <c r="L64" s="13">
        <v>297652</v>
      </c>
      <c r="M64" s="17">
        <v>5.5500000000000001E-2</v>
      </c>
      <c r="N64" s="11"/>
      <c r="O64" s="11"/>
      <c r="P64" s="11"/>
      <c r="Q64" s="11"/>
      <c r="R64" s="11"/>
      <c r="S64" s="11"/>
      <c r="T64" s="11"/>
      <c r="U64" s="11"/>
      <c r="V64" s="11"/>
      <c r="W64" s="11"/>
      <c r="X64" s="11"/>
      <c r="Y64" s="11"/>
      <c r="Z64" s="11"/>
      <c r="AA64" s="11"/>
      <c r="AB64" s="11"/>
      <c r="AC64" s="11"/>
      <c r="AD64" s="11"/>
      <c r="AE64" s="11"/>
      <c r="AF64" s="11"/>
      <c r="AG64" s="11"/>
      <c r="AH64" s="11"/>
      <c r="AI64" s="11"/>
      <c r="AJ64" s="11"/>
    </row>
    <row r="65" spans="1:36" x14ac:dyDescent="0.25">
      <c r="A65" s="28" t="s">
        <v>107</v>
      </c>
      <c r="B65" s="29" t="s">
        <v>72</v>
      </c>
      <c r="C65" s="29" t="s">
        <v>72</v>
      </c>
      <c r="D65" s="29" t="s">
        <v>72</v>
      </c>
      <c r="E65" s="29" t="s">
        <v>72</v>
      </c>
      <c r="F65" s="29" t="s">
        <v>72</v>
      </c>
      <c r="G65" s="29" t="s">
        <v>72</v>
      </c>
      <c r="H65" s="29" t="s">
        <v>72</v>
      </c>
      <c r="I65" s="29" t="s">
        <v>72</v>
      </c>
      <c r="J65" s="13">
        <v>6779</v>
      </c>
      <c r="K65" s="17">
        <v>9.6799999999999997E-2</v>
      </c>
      <c r="L65" s="13">
        <v>386408</v>
      </c>
      <c r="M65" s="17">
        <v>7.2099999999999997E-2</v>
      </c>
      <c r="N65" s="11"/>
      <c r="O65" s="11"/>
      <c r="P65" s="11"/>
      <c r="Q65" s="11"/>
      <c r="R65" s="11"/>
      <c r="S65" s="11"/>
      <c r="T65" s="11"/>
      <c r="U65" s="11"/>
      <c r="V65" s="11"/>
      <c r="W65" s="11"/>
      <c r="X65" s="11"/>
      <c r="Y65" s="11"/>
      <c r="Z65" s="11"/>
      <c r="AA65" s="11"/>
      <c r="AB65" s="11"/>
      <c r="AC65" s="11"/>
      <c r="AD65" s="11"/>
      <c r="AE65" s="11"/>
      <c r="AF65" s="11"/>
      <c r="AG65" s="11"/>
      <c r="AH65" s="11"/>
      <c r="AI65" s="11"/>
      <c r="AJ65" s="11"/>
    </row>
    <row r="66" spans="1:36" x14ac:dyDescent="0.25">
      <c r="A66" s="92" t="s">
        <v>59</v>
      </c>
      <c r="B66" s="93"/>
      <c r="C66" s="93"/>
      <c r="D66" s="93"/>
      <c r="E66" s="93"/>
      <c r="F66" s="93"/>
      <c r="G66" s="93"/>
      <c r="H66" s="93"/>
      <c r="I66" s="93"/>
      <c r="J66" s="93"/>
      <c r="K66" s="93"/>
      <c r="L66" s="76"/>
      <c r="M66" s="76"/>
    </row>
    <row r="67" spans="1:36" x14ac:dyDescent="0.25">
      <c r="A67" s="33" t="s">
        <v>30</v>
      </c>
      <c r="B67" s="13">
        <v>49950</v>
      </c>
      <c r="C67" s="17">
        <v>0.64239999999999997</v>
      </c>
      <c r="D67" s="13">
        <v>67550</v>
      </c>
      <c r="E67" s="17">
        <v>0.67520000000000002</v>
      </c>
      <c r="F67" s="13">
        <v>44711</v>
      </c>
      <c r="G67" s="17">
        <v>0.56200000000000006</v>
      </c>
      <c r="H67" s="13">
        <v>46982</v>
      </c>
      <c r="I67" s="17">
        <v>0.63539999999999996</v>
      </c>
      <c r="J67" s="13">
        <v>38580</v>
      </c>
      <c r="K67" s="17">
        <v>0.55020000000000002</v>
      </c>
      <c r="L67" s="13">
        <v>3549819</v>
      </c>
      <c r="M67" s="17">
        <v>0.66400000000000003</v>
      </c>
    </row>
    <row r="68" spans="1:36" x14ac:dyDescent="0.25">
      <c r="A68" s="33" t="s">
        <v>31</v>
      </c>
      <c r="B68" s="13">
        <v>39097</v>
      </c>
      <c r="C68" s="17">
        <v>0.50380000000000003</v>
      </c>
      <c r="D68" s="13">
        <v>48373</v>
      </c>
      <c r="E68" s="17">
        <v>0.48559999999999998</v>
      </c>
      <c r="F68" s="13">
        <v>39231</v>
      </c>
      <c r="G68" s="17">
        <v>0.49740000000000001</v>
      </c>
      <c r="H68" s="13">
        <v>43969</v>
      </c>
      <c r="I68" s="17">
        <v>0.60250000000000004</v>
      </c>
      <c r="J68" s="13">
        <v>40909</v>
      </c>
      <c r="K68" s="17">
        <v>0.59589999999999999</v>
      </c>
      <c r="L68" s="13">
        <v>3726709</v>
      </c>
      <c r="M68" s="17">
        <v>0.7026</v>
      </c>
    </row>
    <row r="69" spans="1:36" x14ac:dyDescent="0.25">
      <c r="A69" s="33" t="s">
        <v>32</v>
      </c>
      <c r="B69" s="13" t="s">
        <v>72</v>
      </c>
      <c r="C69" s="17" t="s">
        <v>72</v>
      </c>
      <c r="D69" s="13" t="s">
        <v>72</v>
      </c>
      <c r="E69" s="17" t="s">
        <v>72</v>
      </c>
      <c r="F69" s="13">
        <v>64053</v>
      </c>
      <c r="G69" s="17">
        <v>0.81630000000000003</v>
      </c>
      <c r="H69" s="13">
        <v>60102</v>
      </c>
      <c r="I69" s="17">
        <v>0.82220000000000004</v>
      </c>
      <c r="J69" s="13">
        <v>56053</v>
      </c>
      <c r="K69" s="17">
        <v>0.81020000000000003</v>
      </c>
      <c r="L69" s="13">
        <v>4484274</v>
      </c>
      <c r="M69" s="17">
        <v>0.83830000000000005</v>
      </c>
    </row>
    <row r="70" spans="1:36" x14ac:dyDescent="0.25">
      <c r="A70" s="33" t="s">
        <v>33</v>
      </c>
      <c r="B70" s="13" t="s">
        <v>72</v>
      </c>
      <c r="C70" s="17" t="s">
        <v>72</v>
      </c>
      <c r="D70" s="13" t="s">
        <v>72</v>
      </c>
      <c r="E70" s="17" t="s">
        <v>72</v>
      </c>
      <c r="F70" s="13">
        <v>14412</v>
      </c>
      <c r="G70" s="17">
        <v>0.1837</v>
      </c>
      <c r="H70" s="13">
        <v>12995</v>
      </c>
      <c r="I70" s="17">
        <v>0.17780000000000001</v>
      </c>
      <c r="J70" s="13">
        <v>13127</v>
      </c>
      <c r="K70" s="17">
        <v>0.1898</v>
      </c>
      <c r="L70" s="13">
        <v>864655</v>
      </c>
      <c r="M70" s="17">
        <v>0.16170000000000001</v>
      </c>
    </row>
    <row r="71" spans="1:36" x14ac:dyDescent="0.25">
      <c r="A71" s="92" t="s">
        <v>78</v>
      </c>
      <c r="B71" s="93"/>
      <c r="C71" s="93"/>
      <c r="D71" s="93"/>
      <c r="E71" s="93"/>
      <c r="F71" s="93"/>
      <c r="G71" s="93"/>
      <c r="H71" s="93"/>
      <c r="I71" s="93"/>
      <c r="J71" s="93"/>
      <c r="K71" s="93"/>
      <c r="L71" s="76"/>
      <c r="M71" s="76"/>
    </row>
    <row r="72" spans="1:36" x14ac:dyDescent="0.25">
      <c r="A72" s="30" t="s">
        <v>161</v>
      </c>
      <c r="B72" s="13" t="s">
        <v>72</v>
      </c>
      <c r="C72" s="13" t="str">
        <f>Colorado!$C$85</f>
        <v>NA</v>
      </c>
      <c r="D72" s="13" t="str">
        <f>Colorado!$D$85</f>
        <v>NA</v>
      </c>
      <c r="E72" s="13" t="str">
        <f>Colorado!$E$85</f>
        <v>NA</v>
      </c>
      <c r="F72" s="13">
        <v>67922</v>
      </c>
      <c r="G72" s="17">
        <v>0.90990000000000004</v>
      </c>
      <c r="H72" s="13">
        <v>61128</v>
      </c>
      <c r="I72" s="17">
        <v>0.8861</v>
      </c>
      <c r="J72" s="13">
        <v>54183</v>
      </c>
      <c r="K72" s="17">
        <v>0.83960000000000001</v>
      </c>
      <c r="L72" s="13">
        <v>4358606</v>
      </c>
      <c r="M72" s="17">
        <v>0.88219999999999998</v>
      </c>
    </row>
    <row r="73" spans="1:36" x14ac:dyDescent="0.25">
      <c r="A73" s="30" t="s">
        <v>162</v>
      </c>
      <c r="B73" s="13" t="str">
        <f>Colorado!$B$86</f>
        <v>NA</v>
      </c>
      <c r="C73" s="13" t="str">
        <f>Colorado!$C$86</f>
        <v>NA</v>
      </c>
      <c r="D73" s="13" t="str">
        <f>Colorado!$D$86</f>
        <v>NA</v>
      </c>
      <c r="E73" s="13" t="str">
        <f>Colorado!$E$86</f>
        <v>NA</v>
      </c>
      <c r="F73" s="13">
        <v>6728</v>
      </c>
      <c r="G73" s="17">
        <v>9.01E-2</v>
      </c>
      <c r="H73" s="13">
        <v>7854</v>
      </c>
      <c r="I73" s="17">
        <v>0.1139</v>
      </c>
      <c r="J73" s="13">
        <v>10354</v>
      </c>
      <c r="K73" s="17">
        <v>0.16039999999999999</v>
      </c>
      <c r="L73" s="13">
        <v>581751</v>
      </c>
      <c r="M73" s="17">
        <v>0.1178</v>
      </c>
    </row>
    <row r="74" spans="1:36" x14ac:dyDescent="0.25">
      <c r="A74" s="64" t="s">
        <v>163</v>
      </c>
      <c r="B74" s="13" t="str">
        <f>Colorado!$B$87</f>
        <v>NA</v>
      </c>
      <c r="C74" s="13" t="str">
        <f>Colorado!$C$87</f>
        <v>NA</v>
      </c>
      <c r="D74" s="13" t="str">
        <f>Colorado!$D$87</f>
        <v>NA</v>
      </c>
      <c r="E74" s="13" t="str">
        <f>Colorado!$E$87</f>
        <v>NA</v>
      </c>
      <c r="F74" s="13">
        <v>6342</v>
      </c>
      <c r="G74" s="17">
        <v>8.3900000000000002E-2</v>
      </c>
      <c r="H74" s="13">
        <v>3964</v>
      </c>
      <c r="I74" s="17">
        <v>5.62E-2</v>
      </c>
      <c r="J74" s="13">
        <v>7719</v>
      </c>
      <c r="K74" s="17">
        <v>0.1166</v>
      </c>
      <c r="L74" s="13">
        <v>381689</v>
      </c>
      <c r="M74" s="17">
        <v>7.5999999999999998E-2</v>
      </c>
    </row>
    <row r="75" spans="1:36" x14ac:dyDescent="0.25">
      <c r="A75" s="32" t="s">
        <v>108</v>
      </c>
      <c r="B75" s="13" t="s">
        <v>72</v>
      </c>
      <c r="C75" s="13" t="s">
        <v>72</v>
      </c>
      <c r="D75" s="13" t="s">
        <v>72</v>
      </c>
      <c r="E75" s="13" t="s">
        <v>72</v>
      </c>
      <c r="F75" s="13" t="s">
        <v>72</v>
      </c>
      <c r="G75" s="13" t="s">
        <v>72</v>
      </c>
      <c r="H75" s="13" t="s">
        <v>72</v>
      </c>
      <c r="I75" s="13" t="s">
        <v>72</v>
      </c>
      <c r="J75" s="13">
        <v>11775</v>
      </c>
      <c r="K75" s="17">
        <v>0.1792</v>
      </c>
      <c r="L75" s="13">
        <v>800880</v>
      </c>
      <c r="M75" s="17">
        <v>0.1603</v>
      </c>
      <c r="N75" s="11"/>
      <c r="O75" s="11"/>
      <c r="P75" s="11"/>
      <c r="Q75" s="11"/>
      <c r="R75" s="11"/>
      <c r="S75" s="11"/>
      <c r="T75" s="11"/>
      <c r="U75" s="11"/>
      <c r="V75" s="11"/>
      <c r="W75" s="11"/>
      <c r="X75" s="11"/>
      <c r="Y75" s="11"/>
      <c r="Z75" s="11"/>
      <c r="AA75" s="11"/>
      <c r="AB75" s="11"/>
      <c r="AC75" s="11"/>
      <c r="AD75" s="11"/>
      <c r="AE75" s="11"/>
      <c r="AF75" s="11"/>
      <c r="AG75" s="11"/>
      <c r="AH75" s="11"/>
      <c r="AI75" s="11"/>
      <c r="AJ75" s="11"/>
    </row>
    <row r="76" spans="1:36" x14ac:dyDescent="0.25">
      <c r="A76" s="32" t="s">
        <v>109</v>
      </c>
      <c r="B76" s="13" t="s">
        <v>72</v>
      </c>
      <c r="C76" s="13" t="s">
        <v>72</v>
      </c>
      <c r="D76" s="13" t="s">
        <v>72</v>
      </c>
      <c r="E76" s="13" t="s">
        <v>72</v>
      </c>
      <c r="F76" s="13" t="s">
        <v>72</v>
      </c>
      <c r="G76" s="13" t="s">
        <v>72</v>
      </c>
      <c r="H76" s="13" t="s">
        <v>72</v>
      </c>
      <c r="I76" s="13" t="s">
        <v>72</v>
      </c>
      <c r="J76" s="13">
        <v>6000</v>
      </c>
      <c r="K76" s="17">
        <v>9.1300000000000006E-2</v>
      </c>
      <c r="L76" s="13">
        <v>734096</v>
      </c>
      <c r="M76" s="17">
        <v>0.1462</v>
      </c>
      <c r="N76" s="11"/>
      <c r="O76" s="11"/>
      <c r="P76" s="11"/>
      <c r="Q76" s="11"/>
      <c r="R76" s="11"/>
      <c r="S76" s="11"/>
      <c r="T76" s="11"/>
      <c r="U76" s="11"/>
      <c r="V76" s="11"/>
      <c r="W76" s="11"/>
      <c r="X76" s="11"/>
      <c r="Y76" s="11"/>
      <c r="Z76" s="11"/>
      <c r="AA76" s="11"/>
      <c r="AB76" s="11"/>
      <c r="AC76" s="11"/>
      <c r="AD76" s="11"/>
      <c r="AE76" s="11"/>
      <c r="AF76" s="11"/>
      <c r="AG76" s="11"/>
      <c r="AH76" s="11"/>
      <c r="AI76" s="11"/>
      <c r="AJ76" s="11"/>
    </row>
    <row r="77" spans="1:36" x14ac:dyDescent="0.25">
      <c r="A77" s="92" t="s">
        <v>57</v>
      </c>
      <c r="B77" s="93"/>
      <c r="C77" s="93"/>
      <c r="D77" s="93"/>
      <c r="E77" s="93"/>
      <c r="F77" s="93"/>
      <c r="G77" s="93"/>
      <c r="H77" s="93"/>
      <c r="I77" s="93"/>
      <c r="J77" s="93"/>
      <c r="K77" s="93"/>
      <c r="L77" s="76"/>
      <c r="M77" s="76"/>
    </row>
    <row r="78" spans="1:36" x14ac:dyDescent="0.25">
      <c r="A78" s="4" t="s">
        <v>52</v>
      </c>
      <c r="B78" s="13">
        <v>66623</v>
      </c>
      <c r="C78" s="17">
        <v>0.8579</v>
      </c>
      <c r="D78" s="13">
        <v>82572</v>
      </c>
      <c r="E78" s="17">
        <v>0.8256</v>
      </c>
      <c r="F78" s="13">
        <v>67537</v>
      </c>
      <c r="G78" s="17">
        <v>0.84860000000000002</v>
      </c>
      <c r="H78" s="13">
        <v>58122</v>
      </c>
      <c r="I78" s="17">
        <v>0.79610000000000003</v>
      </c>
      <c r="J78" s="13">
        <v>60214</v>
      </c>
      <c r="K78" s="17">
        <v>0.85450000000000004</v>
      </c>
      <c r="L78" s="13">
        <v>4648603</v>
      </c>
      <c r="M78" s="17">
        <v>0.86619999999999997</v>
      </c>
    </row>
    <row r="79" spans="1:36" x14ac:dyDescent="0.25">
      <c r="A79" s="4" t="s">
        <v>53</v>
      </c>
      <c r="B79" s="13">
        <v>11032</v>
      </c>
      <c r="C79" s="17">
        <v>0.1421</v>
      </c>
      <c r="D79" s="13">
        <v>17443</v>
      </c>
      <c r="E79" s="17">
        <v>0.1744</v>
      </c>
      <c r="F79" s="13">
        <v>12047</v>
      </c>
      <c r="G79" s="17">
        <v>0.15140000000000001</v>
      </c>
      <c r="H79" s="13">
        <v>14888</v>
      </c>
      <c r="I79" s="17">
        <v>0.2039</v>
      </c>
      <c r="J79" s="13">
        <v>10256</v>
      </c>
      <c r="K79" s="17">
        <v>0.14549999999999999</v>
      </c>
      <c r="L79" s="13">
        <v>717838</v>
      </c>
      <c r="M79" s="17">
        <v>0.1338</v>
      </c>
    </row>
    <row r="80" spans="1:36" x14ac:dyDescent="0.25">
      <c r="A80" s="30" t="s">
        <v>164</v>
      </c>
      <c r="B80" s="13">
        <v>11433</v>
      </c>
      <c r="C80" s="17">
        <v>0.18790000000000001</v>
      </c>
      <c r="D80" s="13">
        <v>24599</v>
      </c>
      <c r="E80" s="17">
        <v>0.30869999999999997</v>
      </c>
      <c r="F80" s="13">
        <v>12620</v>
      </c>
      <c r="G80" s="17">
        <v>0.2006</v>
      </c>
      <c r="H80" s="13">
        <v>18217</v>
      </c>
      <c r="I80" s="17">
        <v>0.31950000000000001</v>
      </c>
      <c r="J80" s="36">
        <v>19353</v>
      </c>
      <c r="K80" s="37">
        <v>0.33789999999999998</v>
      </c>
      <c r="L80" s="36">
        <v>1005546</v>
      </c>
      <c r="M80" s="37">
        <v>0.2447</v>
      </c>
    </row>
    <row r="81" spans="1:36" x14ac:dyDescent="0.25">
      <c r="A81" s="92" t="s">
        <v>56</v>
      </c>
      <c r="B81" s="93"/>
      <c r="C81" s="93"/>
      <c r="D81" s="93"/>
      <c r="E81" s="93"/>
      <c r="F81" s="93"/>
      <c r="G81" s="93"/>
      <c r="H81" s="93"/>
      <c r="I81" s="93"/>
      <c r="J81" s="93"/>
      <c r="K81" s="93"/>
      <c r="L81" s="76"/>
      <c r="M81" s="76"/>
    </row>
    <row r="82" spans="1:36" x14ac:dyDescent="0.25">
      <c r="A82" s="30" t="s">
        <v>165</v>
      </c>
      <c r="B82" s="29" t="s">
        <v>72</v>
      </c>
      <c r="C82" s="29" t="s">
        <v>72</v>
      </c>
      <c r="D82" s="29" t="s">
        <v>72</v>
      </c>
      <c r="E82" s="29" t="s">
        <v>72</v>
      </c>
      <c r="F82" s="13">
        <v>8527</v>
      </c>
      <c r="G82" s="17">
        <v>0.89729999999999999</v>
      </c>
      <c r="H82" s="29" t="s">
        <v>72</v>
      </c>
      <c r="I82" s="29" t="s">
        <v>72</v>
      </c>
      <c r="J82" s="29" t="s">
        <v>72</v>
      </c>
      <c r="K82" s="29" t="s">
        <v>72</v>
      </c>
      <c r="L82" s="39">
        <v>282050</v>
      </c>
      <c r="M82" s="40">
        <v>0.84570000000000001</v>
      </c>
    </row>
    <row r="83" spans="1:36" x14ac:dyDescent="0.25">
      <c r="A83" s="31" t="s">
        <v>166</v>
      </c>
      <c r="B83" s="12" t="s">
        <v>72</v>
      </c>
      <c r="C83" s="12" t="s">
        <v>72</v>
      </c>
      <c r="D83" s="12" t="s">
        <v>72</v>
      </c>
      <c r="E83" s="12" t="s">
        <v>72</v>
      </c>
      <c r="F83" s="12" t="s">
        <v>72</v>
      </c>
      <c r="G83" s="12" t="s">
        <v>72</v>
      </c>
      <c r="H83" s="12" t="s">
        <v>72</v>
      </c>
      <c r="I83" s="12" t="s">
        <v>72</v>
      </c>
      <c r="J83" s="13">
        <v>7380</v>
      </c>
      <c r="K83" s="17">
        <v>0.18540000000000001</v>
      </c>
      <c r="L83" s="13">
        <v>902647</v>
      </c>
      <c r="M83" s="17">
        <v>0.2586</v>
      </c>
      <c r="N83" s="11"/>
      <c r="O83" s="11"/>
      <c r="P83" s="11"/>
      <c r="Q83" s="11"/>
      <c r="R83" s="11"/>
      <c r="S83" s="11"/>
      <c r="T83" s="11"/>
      <c r="U83" s="11"/>
      <c r="V83" s="11"/>
      <c r="W83" s="11"/>
      <c r="X83" s="11"/>
      <c r="Y83" s="11"/>
      <c r="Z83" s="11"/>
      <c r="AA83" s="11"/>
      <c r="AB83" s="11"/>
      <c r="AC83" s="11"/>
      <c r="AD83" s="11"/>
      <c r="AE83" s="11"/>
      <c r="AF83" s="11"/>
      <c r="AG83" s="11"/>
      <c r="AH83" s="11"/>
      <c r="AI83" s="11"/>
      <c r="AJ83" s="11"/>
    </row>
    <row r="84" spans="1:36" x14ac:dyDescent="0.25">
      <c r="A84" s="94" t="s">
        <v>34</v>
      </c>
      <c r="B84" s="95"/>
      <c r="C84" s="95"/>
      <c r="D84" s="95"/>
      <c r="E84" s="95"/>
      <c r="F84" s="95"/>
      <c r="G84" s="95"/>
      <c r="H84" s="95"/>
      <c r="I84" s="95"/>
      <c r="J84" s="95"/>
      <c r="K84" s="96"/>
      <c r="L84" s="97"/>
      <c r="M84" s="97"/>
    </row>
    <row r="85" spans="1:36" x14ac:dyDescent="0.25">
      <c r="A85" s="4" t="s">
        <v>41</v>
      </c>
      <c r="B85" s="13">
        <v>9331</v>
      </c>
      <c r="C85" s="17">
        <v>0.12039999999999999</v>
      </c>
      <c r="D85" s="13">
        <v>11610</v>
      </c>
      <c r="E85" s="17">
        <v>0.1159</v>
      </c>
      <c r="F85" s="13">
        <v>9201</v>
      </c>
      <c r="G85" s="17">
        <v>0.1157</v>
      </c>
      <c r="H85" s="13">
        <v>8215</v>
      </c>
      <c r="I85" s="17">
        <v>0.1111</v>
      </c>
      <c r="J85" s="13">
        <v>9251</v>
      </c>
      <c r="K85" s="17">
        <v>0.13120000000000001</v>
      </c>
      <c r="L85" s="13">
        <v>572036</v>
      </c>
      <c r="M85" s="17">
        <v>0.1066</v>
      </c>
    </row>
    <row r="86" spans="1:36" x14ac:dyDescent="0.25">
      <c r="A86" s="4" t="s">
        <v>42</v>
      </c>
      <c r="B86" s="13">
        <v>9796</v>
      </c>
      <c r="C86" s="17">
        <v>0.126</v>
      </c>
      <c r="D86" s="13">
        <v>12716</v>
      </c>
      <c r="E86" s="17">
        <v>0.12709999999999999</v>
      </c>
      <c r="F86" s="13">
        <v>10179</v>
      </c>
      <c r="G86" s="17">
        <v>0.128</v>
      </c>
      <c r="H86" s="13">
        <v>6144</v>
      </c>
      <c r="I86" s="17">
        <v>8.2900000000000001E-2</v>
      </c>
      <c r="J86" s="13">
        <v>7346</v>
      </c>
      <c r="K86" s="17">
        <v>0.1042</v>
      </c>
      <c r="L86" s="13">
        <v>543610</v>
      </c>
      <c r="M86" s="17">
        <v>0.1013</v>
      </c>
    </row>
    <row r="87" spans="1:36" x14ac:dyDescent="0.25">
      <c r="A87" s="4" t="s">
        <v>43</v>
      </c>
      <c r="B87" s="13">
        <v>8416</v>
      </c>
      <c r="C87" s="17">
        <v>0.1082</v>
      </c>
      <c r="D87" s="13">
        <v>13206</v>
      </c>
      <c r="E87" s="17">
        <v>0.13270000000000001</v>
      </c>
      <c r="F87" s="13">
        <v>11861</v>
      </c>
      <c r="G87" s="17">
        <v>0.1492</v>
      </c>
      <c r="H87" s="13">
        <v>7683</v>
      </c>
      <c r="I87" s="17">
        <v>0.1055</v>
      </c>
      <c r="J87" s="13">
        <v>7679</v>
      </c>
      <c r="K87" s="17">
        <v>0.1091</v>
      </c>
      <c r="L87" s="13">
        <v>603207</v>
      </c>
      <c r="M87" s="17">
        <v>0.1125</v>
      </c>
    </row>
    <row r="88" spans="1:36" x14ac:dyDescent="0.25">
      <c r="A88" s="4" t="s">
        <v>44</v>
      </c>
      <c r="B88" s="13">
        <v>16524</v>
      </c>
      <c r="C88" s="17">
        <v>0.214</v>
      </c>
      <c r="D88" s="13">
        <v>22851</v>
      </c>
      <c r="E88" s="17">
        <v>0.22850000000000001</v>
      </c>
      <c r="F88" s="13">
        <v>21600</v>
      </c>
      <c r="G88" s="17">
        <v>0.27210000000000001</v>
      </c>
      <c r="H88" s="13">
        <v>14789</v>
      </c>
      <c r="I88" s="17">
        <v>0.20469999999999999</v>
      </c>
      <c r="J88" s="13">
        <v>12178</v>
      </c>
      <c r="K88" s="17">
        <v>0.1739</v>
      </c>
      <c r="L88" s="13">
        <v>841262</v>
      </c>
      <c r="M88" s="17">
        <v>0.1575</v>
      </c>
    </row>
    <row r="89" spans="1:36" x14ac:dyDescent="0.25">
      <c r="A89" s="4" t="s">
        <v>45</v>
      </c>
      <c r="B89" s="13">
        <v>17497</v>
      </c>
      <c r="C89" s="17">
        <v>0.2261</v>
      </c>
      <c r="D89" s="13">
        <v>25315</v>
      </c>
      <c r="E89" s="17">
        <v>0.25369999999999998</v>
      </c>
      <c r="F89" s="13">
        <v>14939</v>
      </c>
      <c r="G89" s="17">
        <v>0.18840000000000001</v>
      </c>
      <c r="H89" s="13">
        <v>11307</v>
      </c>
      <c r="I89" s="17">
        <v>0.15310000000000001</v>
      </c>
      <c r="J89" s="13">
        <v>12350</v>
      </c>
      <c r="K89" s="17">
        <v>0.1784</v>
      </c>
      <c r="L89" s="13">
        <v>749404</v>
      </c>
      <c r="M89" s="17">
        <v>0.1401</v>
      </c>
    </row>
    <row r="90" spans="1:36" x14ac:dyDescent="0.25">
      <c r="A90" s="92" t="s">
        <v>73</v>
      </c>
      <c r="B90" s="93"/>
      <c r="C90" s="93"/>
      <c r="D90" s="93"/>
      <c r="E90" s="93"/>
      <c r="F90" s="93"/>
      <c r="G90" s="93"/>
      <c r="H90" s="93"/>
      <c r="I90" s="93"/>
      <c r="J90" s="93"/>
      <c r="K90" s="93"/>
      <c r="L90" s="76"/>
      <c r="M90" s="76"/>
    </row>
    <row r="91" spans="1:36" s="10" customFormat="1" x14ac:dyDescent="0.25">
      <c r="A91" s="30" t="s">
        <v>110</v>
      </c>
      <c r="B91" s="29" t="s">
        <v>72</v>
      </c>
      <c r="C91" s="29" t="s">
        <v>72</v>
      </c>
      <c r="D91" s="29" t="s">
        <v>72</v>
      </c>
      <c r="E91" s="29" t="s">
        <v>72</v>
      </c>
      <c r="F91" s="29" t="s">
        <v>72</v>
      </c>
      <c r="G91" s="29" t="s">
        <v>72</v>
      </c>
      <c r="H91" s="29" t="s">
        <v>72</v>
      </c>
      <c r="I91" s="29" t="s">
        <v>72</v>
      </c>
      <c r="J91" s="13">
        <v>3661</v>
      </c>
      <c r="K91" s="17">
        <v>6.3600000000000004E-2</v>
      </c>
      <c r="L91" s="13">
        <v>293472</v>
      </c>
      <c r="M91" s="17">
        <v>6.9699999999999998E-2</v>
      </c>
      <c r="N91" s="11"/>
      <c r="O91" s="11"/>
      <c r="P91" s="11"/>
      <c r="Q91" s="11"/>
      <c r="R91" s="11"/>
      <c r="S91" s="11"/>
      <c r="T91" s="11"/>
      <c r="U91" s="11"/>
      <c r="V91" s="11"/>
      <c r="W91" s="11"/>
      <c r="X91" s="11"/>
      <c r="Y91" s="11"/>
      <c r="Z91" s="11"/>
      <c r="AA91" s="11"/>
      <c r="AB91" s="11"/>
      <c r="AC91" s="11"/>
      <c r="AD91" s="11"/>
      <c r="AE91" s="11"/>
      <c r="AF91" s="11"/>
      <c r="AG91" s="11"/>
      <c r="AH91" s="11"/>
      <c r="AI91" s="11"/>
      <c r="AJ91" s="11"/>
    </row>
    <row r="92" spans="1:36" x14ac:dyDescent="0.25">
      <c r="A92" s="94" t="s">
        <v>77</v>
      </c>
      <c r="B92" s="95"/>
      <c r="C92" s="95"/>
      <c r="D92" s="95"/>
      <c r="E92" s="95"/>
      <c r="F92" s="95"/>
      <c r="G92" s="95"/>
      <c r="H92" s="95"/>
      <c r="I92" s="95"/>
      <c r="J92" s="95"/>
      <c r="K92" s="96"/>
      <c r="L92" s="97"/>
      <c r="M92" s="97"/>
    </row>
    <row r="93" spans="1:36" x14ac:dyDescent="0.25">
      <c r="A93" s="4" t="s">
        <v>63</v>
      </c>
      <c r="B93" s="13" t="s">
        <v>72</v>
      </c>
      <c r="C93" s="17" t="s">
        <v>72</v>
      </c>
      <c r="D93" s="14">
        <v>26856</v>
      </c>
      <c r="E93" s="18">
        <v>0.2747</v>
      </c>
      <c r="F93" s="14">
        <v>16190</v>
      </c>
      <c r="G93" s="18">
        <v>0.22459999999999999</v>
      </c>
      <c r="H93" s="14">
        <v>25370</v>
      </c>
      <c r="I93" s="18">
        <v>0.37530000000000002</v>
      </c>
      <c r="J93" s="14">
        <v>18408</v>
      </c>
      <c r="K93" s="18">
        <v>0.28949999999999998</v>
      </c>
      <c r="L93" s="14">
        <v>1850553</v>
      </c>
      <c r="M93" s="18">
        <v>0.37969999999999998</v>
      </c>
    </row>
    <row r="94" spans="1:36" x14ac:dyDescent="0.25">
      <c r="A94" s="4" t="s">
        <v>64</v>
      </c>
      <c r="B94" s="13" t="s">
        <v>72</v>
      </c>
      <c r="C94" s="17" t="s">
        <v>72</v>
      </c>
      <c r="D94" s="14">
        <v>31389</v>
      </c>
      <c r="E94" s="18">
        <v>0.3211</v>
      </c>
      <c r="F94" s="14">
        <v>25347</v>
      </c>
      <c r="G94" s="18">
        <v>0.35160000000000002</v>
      </c>
      <c r="H94" s="14">
        <v>22556</v>
      </c>
      <c r="I94" s="18">
        <v>0.3337</v>
      </c>
      <c r="J94" s="14">
        <v>21527</v>
      </c>
      <c r="K94" s="18">
        <v>0.33850000000000002</v>
      </c>
      <c r="L94" s="14">
        <v>1806627</v>
      </c>
      <c r="M94" s="18">
        <v>0.37069999999999997</v>
      </c>
    </row>
    <row r="95" spans="1:36" x14ac:dyDescent="0.25">
      <c r="A95" s="4" t="s">
        <v>66</v>
      </c>
      <c r="B95" s="13" t="s">
        <v>72</v>
      </c>
      <c r="C95" s="17" t="s">
        <v>72</v>
      </c>
      <c r="D95" s="14">
        <v>15427</v>
      </c>
      <c r="E95" s="18">
        <v>0.1578</v>
      </c>
      <c r="F95" s="14">
        <v>10271</v>
      </c>
      <c r="G95" s="18">
        <v>0.14249999999999999</v>
      </c>
      <c r="H95" s="14">
        <v>5937</v>
      </c>
      <c r="I95" s="18">
        <v>8.7800000000000003E-2</v>
      </c>
      <c r="J95" s="14">
        <v>9589</v>
      </c>
      <c r="K95" s="18">
        <v>0.15079999999999999</v>
      </c>
      <c r="L95" s="14">
        <v>485160</v>
      </c>
      <c r="M95" s="18">
        <v>9.9599999999999994E-2</v>
      </c>
    </row>
    <row r="96" spans="1:36" x14ac:dyDescent="0.25">
      <c r="A96" s="4" t="s">
        <v>65</v>
      </c>
      <c r="B96" s="13" t="s">
        <v>72</v>
      </c>
      <c r="C96" s="17" t="s">
        <v>72</v>
      </c>
      <c r="D96" s="14">
        <v>24089</v>
      </c>
      <c r="E96" s="18">
        <v>0.24640000000000001</v>
      </c>
      <c r="F96" s="14">
        <v>20275</v>
      </c>
      <c r="G96" s="18">
        <v>0.28129999999999999</v>
      </c>
      <c r="H96" s="14">
        <v>13732</v>
      </c>
      <c r="I96" s="18">
        <v>0.20319999999999999</v>
      </c>
      <c r="J96" s="14">
        <v>14072</v>
      </c>
      <c r="K96" s="18">
        <v>0.2213</v>
      </c>
      <c r="L96" s="14">
        <v>730908</v>
      </c>
      <c r="M96" s="18">
        <v>0.15</v>
      </c>
    </row>
    <row r="97" spans="1:36" x14ac:dyDescent="0.25">
      <c r="A97" s="94" t="s">
        <v>76</v>
      </c>
      <c r="B97" s="95"/>
      <c r="C97" s="95"/>
      <c r="D97" s="95"/>
      <c r="E97" s="95"/>
      <c r="F97" s="95"/>
      <c r="G97" s="95"/>
      <c r="H97" s="95"/>
      <c r="I97" s="95"/>
      <c r="J97" s="95"/>
      <c r="K97" s="96"/>
      <c r="L97" s="97"/>
      <c r="M97" s="97"/>
    </row>
    <row r="98" spans="1:36" x14ac:dyDescent="0.25">
      <c r="A98" s="4" t="s">
        <v>63</v>
      </c>
      <c r="B98" s="13" t="s">
        <v>72</v>
      </c>
      <c r="C98" s="17" t="s">
        <v>72</v>
      </c>
      <c r="D98" s="14">
        <v>10333</v>
      </c>
      <c r="E98" s="18">
        <v>0.1134</v>
      </c>
      <c r="F98" s="14">
        <v>5501</v>
      </c>
      <c r="G98" s="18">
        <v>8.5400000000000004E-2</v>
      </c>
      <c r="H98" s="14">
        <v>9867</v>
      </c>
      <c r="I98" s="18">
        <v>0.15609999999999999</v>
      </c>
      <c r="J98" s="14">
        <v>8763</v>
      </c>
      <c r="K98" s="18">
        <v>0.1512</v>
      </c>
      <c r="L98" s="14">
        <v>720710</v>
      </c>
      <c r="M98" s="18">
        <v>0.16170000000000001</v>
      </c>
    </row>
    <row r="99" spans="1:36" x14ac:dyDescent="0.25">
      <c r="A99" s="4" t="s">
        <v>64</v>
      </c>
      <c r="B99" s="13" t="s">
        <v>72</v>
      </c>
      <c r="C99" s="17" t="s">
        <v>72</v>
      </c>
      <c r="D99" s="14">
        <v>20064</v>
      </c>
      <c r="E99" s="18">
        <v>0.22020000000000001</v>
      </c>
      <c r="F99" s="14">
        <v>14181</v>
      </c>
      <c r="G99" s="18">
        <v>0.22020000000000001</v>
      </c>
      <c r="H99" s="14">
        <v>21114</v>
      </c>
      <c r="I99" s="18">
        <v>0.33410000000000001</v>
      </c>
      <c r="J99" s="14">
        <v>18004</v>
      </c>
      <c r="K99" s="18">
        <v>0.31059999999999999</v>
      </c>
      <c r="L99" s="14">
        <v>1435564</v>
      </c>
      <c r="M99" s="18">
        <v>0.3221</v>
      </c>
    </row>
    <row r="100" spans="1:36" x14ac:dyDescent="0.25">
      <c r="A100" s="4" t="s">
        <v>66</v>
      </c>
      <c r="B100" s="13" t="s">
        <v>72</v>
      </c>
      <c r="C100" s="17" t="s">
        <v>72</v>
      </c>
      <c r="D100" s="14">
        <v>22409</v>
      </c>
      <c r="E100" s="18">
        <v>0.24590000000000001</v>
      </c>
      <c r="F100" s="14">
        <v>17509</v>
      </c>
      <c r="G100" s="18">
        <v>0.27179999999999999</v>
      </c>
      <c r="H100" s="14">
        <v>13764</v>
      </c>
      <c r="I100" s="18">
        <v>0.21779999999999999</v>
      </c>
      <c r="J100" s="14">
        <v>10767</v>
      </c>
      <c r="K100" s="18">
        <v>0.1857</v>
      </c>
      <c r="L100" s="14">
        <v>1028616</v>
      </c>
      <c r="M100" s="18">
        <v>0.23080000000000001</v>
      </c>
    </row>
    <row r="101" spans="1:36" x14ac:dyDescent="0.25">
      <c r="A101" s="4" t="s">
        <v>65</v>
      </c>
      <c r="B101" s="13" t="s">
        <v>72</v>
      </c>
      <c r="C101" s="17" t="s">
        <v>72</v>
      </c>
      <c r="D101" s="14">
        <v>38328</v>
      </c>
      <c r="E101" s="18">
        <v>0.42059999999999997</v>
      </c>
      <c r="F101" s="14">
        <v>27219</v>
      </c>
      <c r="G101" s="18">
        <v>0.42259999999999998</v>
      </c>
      <c r="H101" s="14">
        <v>18450</v>
      </c>
      <c r="I101" s="18">
        <v>0.29199999999999998</v>
      </c>
      <c r="J101" s="14">
        <v>20440</v>
      </c>
      <c r="K101" s="18">
        <v>0.35260000000000002</v>
      </c>
      <c r="L101" s="14">
        <v>1272688</v>
      </c>
      <c r="M101" s="18">
        <v>0.28549999999999998</v>
      </c>
    </row>
    <row r="102" spans="1:36" x14ac:dyDescent="0.25">
      <c r="A102" s="92" t="s">
        <v>111</v>
      </c>
      <c r="B102" s="93"/>
      <c r="C102" s="93"/>
      <c r="D102" s="93"/>
      <c r="E102" s="93"/>
      <c r="F102" s="93"/>
      <c r="G102" s="93"/>
      <c r="H102" s="93"/>
      <c r="I102" s="93"/>
      <c r="J102" s="93"/>
      <c r="K102" s="93"/>
      <c r="L102" s="76"/>
      <c r="M102" s="76"/>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row>
    <row r="103" spans="1:36" x14ac:dyDescent="0.25">
      <c r="A103" s="30" t="s">
        <v>167</v>
      </c>
      <c r="B103" s="29" t="s">
        <v>72</v>
      </c>
      <c r="C103" s="29" t="s">
        <v>72</v>
      </c>
      <c r="D103" s="29" t="s">
        <v>72</v>
      </c>
      <c r="E103" s="29" t="s">
        <v>72</v>
      </c>
      <c r="F103" s="29" t="s">
        <v>72</v>
      </c>
      <c r="G103" s="29" t="s">
        <v>72</v>
      </c>
      <c r="H103" s="29" t="s">
        <v>72</v>
      </c>
      <c r="I103" s="29" t="s">
        <v>72</v>
      </c>
      <c r="J103" s="13">
        <v>20933</v>
      </c>
      <c r="K103" s="17">
        <v>0.3755</v>
      </c>
      <c r="L103" s="13">
        <v>1442294</v>
      </c>
      <c r="M103" s="17">
        <v>0.35670000000000002</v>
      </c>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row>
    <row r="104" spans="1:36" x14ac:dyDescent="0.25">
      <c r="A104" s="30" t="s">
        <v>168</v>
      </c>
      <c r="B104" s="29" t="s">
        <v>72</v>
      </c>
      <c r="C104" s="29" t="s">
        <v>72</v>
      </c>
      <c r="D104" s="29" t="s">
        <v>72</v>
      </c>
      <c r="E104" s="29" t="s">
        <v>72</v>
      </c>
      <c r="F104" s="29" t="s">
        <v>72</v>
      </c>
      <c r="G104" s="29" t="s">
        <v>72</v>
      </c>
      <c r="H104" s="29" t="s">
        <v>72</v>
      </c>
      <c r="I104" s="29" t="s">
        <v>72</v>
      </c>
      <c r="J104" s="13">
        <v>9101</v>
      </c>
      <c r="K104" s="17">
        <v>0.44729999999999998</v>
      </c>
      <c r="L104" s="13">
        <v>560577</v>
      </c>
      <c r="M104" s="17">
        <v>0.40860000000000002</v>
      </c>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row>
    <row r="105" spans="1:36" x14ac:dyDescent="0.25">
      <c r="A105" s="30" t="s">
        <v>169</v>
      </c>
      <c r="B105" s="29" t="s">
        <v>72</v>
      </c>
      <c r="C105" s="29" t="s">
        <v>72</v>
      </c>
      <c r="D105" s="29" t="s">
        <v>72</v>
      </c>
      <c r="E105" s="29" t="s">
        <v>72</v>
      </c>
      <c r="F105" s="29" t="s">
        <v>72</v>
      </c>
      <c r="G105" s="29" t="s">
        <v>72</v>
      </c>
      <c r="H105" s="29" t="s">
        <v>72</v>
      </c>
      <c r="I105" s="29" t="s">
        <v>72</v>
      </c>
      <c r="J105" s="13">
        <v>17915</v>
      </c>
      <c r="K105" s="17">
        <v>0.85580000000000001</v>
      </c>
      <c r="L105" s="13">
        <v>1279049</v>
      </c>
      <c r="M105" s="17">
        <v>0.88949999999999996</v>
      </c>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row>
    <row r="106" spans="1:36" x14ac:dyDescent="0.25">
      <c r="A106" s="92" t="s">
        <v>112</v>
      </c>
      <c r="B106" s="93"/>
      <c r="C106" s="93"/>
      <c r="D106" s="93"/>
      <c r="E106" s="93"/>
      <c r="F106" s="93"/>
      <c r="G106" s="93"/>
      <c r="H106" s="93"/>
      <c r="I106" s="93"/>
      <c r="J106" s="93"/>
      <c r="K106" s="93"/>
      <c r="L106" s="76"/>
      <c r="M106" s="76"/>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row>
    <row r="107" spans="1:36" x14ac:dyDescent="0.25">
      <c r="A107" s="30" t="s">
        <v>113</v>
      </c>
      <c r="B107" s="29" t="s">
        <v>72</v>
      </c>
      <c r="C107" s="29" t="s">
        <v>72</v>
      </c>
      <c r="D107" s="29" t="s">
        <v>72</v>
      </c>
      <c r="E107" s="29" t="s">
        <v>72</v>
      </c>
      <c r="F107" s="29" t="s">
        <v>72</v>
      </c>
      <c r="G107" s="29" t="s">
        <v>72</v>
      </c>
      <c r="H107" s="29" t="s">
        <v>72</v>
      </c>
      <c r="I107" s="29" t="s">
        <v>72</v>
      </c>
      <c r="J107" s="13">
        <v>57112</v>
      </c>
      <c r="K107" s="17">
        <v>0.90200000000000002</v>
      </c>
      <c r="L107" s="13">
        <v>4319955</v>
      </c>
      <c r="M107" s="17">
        <v>0.87470000000000003</v>
      </c>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row>
    <row r="108" spans="1:36" x14ac:dyDescent="0.25">
      <c r="A108" s="30" t="s">
        <v>114</v>
      </c>
      <c r="B108" s="29" t="s">
        <v>72</v>
      </c>
      <c r="C108" s="29" t="s">
        <v>72</v>
      </c>
      <c r="D108" s="29" t="s">
        <v>72</v>
      </c>
      <c r="E108" s="29" t="s">
        <v>72</v>
      </c>
      <c r="F108" s="29" t="s">
        <v>72</v>
      </c>
      <c r="G108" s="29" t="s">
        <v>72</v>
      </c>
      <c r="H108" s="29" t="s">
        <v>72</v>
      </c>
      <c r="I108" s="29" t="s">
        <v>72</v>
      </c>
      <c r="J108" s="13">
        <v>55609</v>
      </c>
      <c r="K108" s="17">
        <v>0.88070000000000004</v>
      </c>
      <c r="L108" s="13">
        <v>4377305</v>
      </c>
      <c r="M108" s="17">
        <v>0.88600000000000001</v>
      </c>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row>
    <row r="109" spans="1:36" x14ac:dyDescent="0.25">
      <c r="A109" s="30" t="s">
        <v>115</v>
      </c>
      <c r="B109" s="29" t="s">
        <v>72</v>
      </c>
      <c r="C109" s="29" t="s">
        <v>72</v>
      </c>
      <c r="D109" s="29" t="s">
        <v>72</v>
      </c>
      <c r="E109" s="29" t="s">
        <v>72</v>
      </c>
      <c r="F109" s="29" t="s">
        <v>72</v>
      </c>
      <c r="G109" s="29" t="s">
        <v>72</v>
      </c>
      <c r="H109" s="29" t="s">
        <v>72</v>
      </c>
      <c r="I109" s="29" t="s">
        <v>72</v>
      </c>
      <c r="J109" s="13">
        <v>32688</v>
      </c>
      <c r="K109" s="17">
        <v>0.66869999999999996</v>
      </c>
      <c r="L109" s="13">
        <v>2981719</v>
      </c>
      <c r="M109" s="17">
        <v>0.71020000000000005</v>
      </c>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row>
    <row r="110" spans="1:36" x14ac:dyDescent="0.25">
      <c r="A110" s="30" t="s">
        <v>116</v>
      </c>
      <c r="B110" s="29" t="s">
        <v>72</v>
      </c>
      <c r="C110" s="29" t="s">
        <v>72</v>
      </c>
      <c r="D110" s="29" t="s">
        <v>72</v>
      </c>
      <c r="E110" s="29" t="s">
        <v>72</v>
      </c>
      <c r="F110" s="29" t="s">
        <v>72</v>
      </c>
      <c r="G110" s="29" t="s">
        <v>72</v>
      </c>
      <c r="H110" s="29" t="s">
        <v>72</v>
      </c>
      <c r="I110" s="29" t="s">
        <v>72</v>
      </c>
      <c r="J110" s="13">
        <v>40554</v>
      </c>
      <c r="K110" s="17">
        <v>0.77849999999999997</v>
      </c>
      <c r="L110" s="13">
        <v>3319510</v>
      </c>
      <c r="M110" s="17">
        <v>0.77759999999999996</v>
      </c>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row>
    <row r="111" spans="1:36" x14ac:dyDescent="0.25">
      <c r="A111" s="30" t="s">
        <v>117</v>
      </c>
      <c r="B111" s="29" t="s">
        <v>72</v>
      </c>
      <c r="C111" s="29" t="s">
        <v>72</v>
      </c>
      <c r="D111" s="29" t="s">
        <v>72</v>
      </c>
      <c r="E111" s="29" t="s">
        <v>72</v>
      </c>
      <c r="F111" s="29" t="s">
        <v>72</v>
      </c>
      <c r="G111" s="29" t="s">
        <v>72</v>
      </c>
      <c r="H111" s="29" t="s">
        <v>72</v>
      </c>
      <c r="I111" s="29" t="s">
        <v>72</v>
      </c>
      <c r="J111" s="13">
        <v>33995</v>
      </c>
      <c r="K111" s="17">
        <v>0.67520000000000002</v>
      </c>
      <c r="L111" s="13">
        <v>2793775</v>
      </c>
      <c r="M111" s="17">
        <v>0.66159999999999997</v>
      </c>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row>
  </sheetData>
  <mergeCells count="44">
    <mergeCell ref="A41:K41"/>
    <mergeCell ref="L41:M41"/>
    <mergeCell ref="A47:K47"/>
    <mergeCell ref="L47:M47"/>
    <mergeCell ref="A1:M1"/>
    <mergeCell ref="A2:M2"/>
    <mergeCell ref="L4:M4"/>
    <mergeCell ref="B5:C5"/>
    <mergeCell ref="D5:E5"/>
    <mergeCell ref="F5:G5"/>
    <mergeCell ref="H5:I5"/>
    <mergeCell ref="L5:M5"/>
    <mergeCell ref="J5:K5"/>
    <mergeCell ref="B4:K4"/>
    <mergeCell ref="A7:K7"/>
    <mergeCell ref="L7:M7"/>
    <mergeCell ref="A19:K19"/>
    <mergeCell ref="L19:M19"/>
    <mergeCell ref="A27:K27"/>
    <mergeCell ref="L27:M27"/>
    <mergeCell ref="A36:K36"/>
    <mergeCell ref="L36:M36"/>
    <mergeCell ref="A48:K48"/>
    <mergeCell ref="L48:M48"/>
    <mergeCell ref="A66:K66"/>
    <mergeCell ref="L66:M66"/>
    <mergeCell ref="A71:K71"/>
    <mergeCell ref="L71:M71"/>
    <mergeCell ref="A77:K77"/>
    <mergeCell ref="L77:M77"/>
    <mergeCell ref="A81:K81"/>
    <mergeCell ref="L81:M81"/>
    <mergeCell ref="A84:K84"/>
    <mergeCell ref="L84:M84"/>
    <mergeCell ref="A102:K102"/>
    <mergeCell ref="L102:M102"/>
    <mergeCell ref="A106:K106"/>
    <mergeCell ref="L106:M106"/>
    <mergeCell ref="A90:K90"/>
    <mergeCell ref="L90:M90"/>
    <mergeCell ref="A92:K92"/>
    <mergeCell ref="L92:M92"/>
    <mergeCell ref="A97:K97"/>
    <mergeCell ref="L97:M97"/>
  </mergeCells>
  <pageMargins left="0.25" right="0.25" top="0.75" bottom="0.75" header="0.3" footer="0.3"/>
  <pageSetup paperSize="5" scale="67" fitToHeight="0" orientation="landscape" r:id="rId1"/>
  <rowBreaks count="1" manualBreakCount="1">
    <brk id="46"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pageSetUpPr fitToPage="1"/>
  </sheetPr>
  <dimension ref="A1:AJ111"/>
  <sheetViews>
    <sheetView showGridLines="0" zoomScale="85" zoomScaleNormal="85" workbookViewId="0">
      <pane xSplit="1" topLeftCell="B1" activePane="topRight" state="frozen"/>
      <selection activeCell="A62" sqref="A62"/>
      <selection pane="topRight" activeCell="A4" sqref="A4"/>
    </sheetView>
  </sheetViews>
  <sheetFormatPr defaultColWidth="9.140625" defaultRowHeight="15" x14ac:dyDescent="0.25"/>
  <cols>
    <col min="1" max="1" width="116.7109375" style="1" customWidth="1"/>
    <col min="2" max="2" width="14" style="22" customWidth="1"/>
    <col min="3" max="3" width="14" style="23" customWidth="1"/>
    <col min="4" max="4" width="14" style="22" customWidth="1"/>
    <col min="5" max="5" width="14" style="23" customWidth="1"/>
    <col min="6" max="6" width="14" style="22" customWidth="1"/>
    <col min="7" max="7" width="14" style="23" customWidth="1"/>
    <col min="8" max="9" width="14" style="1" customWidth="1"/>
    <col min="10" max="13" width="13.28515625" style="1" customWidth="1"/>
    <col min="14" max="16384" width="9.140625" style="1"/>
  </cols>
  <sheetData>
    <row r="1" spans="1:13" ht="18.75" x14ac:dyDescent="0.3">
      <c r="A1" s="78" t="s">
        <v>192</v>
      </c>
      <c r="B1" s="78"/>
      <c r="C1" s="78"/>
      <c r="D1" s="78"/>
      <c r="E1" s="78"/>
      <c r="F1" s="78"/>
      <c r="G1" s="78"/>
      <c r="H1" s="78"/>
      <c r="I1" s="78"/>
      <c r="J1" s="78"/>
      <c r="K1" s="78"/>
      <c r="L1" s="78"/>
      <c r="M1" s="78"/>
    </row>
    <row r="2" spans="1:13" ht="16.5" x14ac:dyDescent="0.25">
      <c r="A2" s="103" t="s">
        <v>193</v>
      </c>
      <c r="B2" s="103"/>
      <c r="C2" s="103"/>
      <c r="D2" s="103"/>
      <c r="E2" s="103"/>
      <c r="F2" s="103"/>
      <c r="G2" s="103"/>
      <c r="H2" s="103"/>
      <c r="I2" s="103"/>
      <c r="J2" s="103"/>
      <c r="K2" s="103"/>
      <c r="L2" s="103"/>
      <c r="M2" s="103"/>
    </row>
    <row r="4" spans="1:13" x14ac:dyDescent="0.25">
      <c r="B4" s="98" t="s">
        <v>194</v>
      </c>
      <c r="C4" s="99"/>
      <c r="D4" s="99"/>
      <c r="E4" s="99"/>
      <c r="F4" s="99"/>
      <c r="G4" s="99"/>
      <c r="H4" s="99"/>
      <c r="I4" s="99"/>
      <c r="J4" s="99"/>
      <c r="K4" s="100"/>
      <c r="L4" s="104" t="s">
        <v>71</v>
      </c>
      <c r="M4" s="104"/>
    </row>
    <row r="5" spans="1:13" x14ac:dyDescent="0.25">
      <c r="B5" s="101">
        <v>2009</v>
      </c>
      <c r="C5" s="101"/>
      <c r="D5" s="101">
        <v>2011</v>
      </c>
      <c r="E5" s="101"/>
      <c r="F5" s="101">
        <v>2013</v>
      </c>
      <c r="G5" s="101"/>
      <c r="H5" s="101">
        <v>2015</v>
      </c>
      <c r="I5" s="101"/>
      <c r="J5" s="101">
        <v>2017</v>
      </c>
      <c r="K5" s="101"/>
      <c r="L5" s="102">
        <v>2017</v>
      </c>
      <c r="M5" s="102"/>
    </row>
    <row r="6" spans="1:13" x14ac:dyDescent="0.25">
      <c r="B6" s="15" t="s">
        <v>69</v>
      </c>
      <c r="C6" s="19" t="s">
        <v>70</v>
      </c>
      <c r="D6" s="15" t="s">
        <v>69</v>
      </c>
      <c r="E6" s="19" t="s">
        <v>70</v>
      </c>
      <c r="F6" s="15" t="s">
        <v>69</v>
      </c>
      <c r="G6" s="19" t="s">
        <v>70</v>
      </c>
      <c r="H6" s="8" t="s">
        <v>69</v>
      </c>
      <c r="I6" s="8" t="s">
        <v>70</v>
      </c>
      <c r="J6" s="8" t="s">
        <v>69</v>
      </c>
      <c r="K6" s="8" t="s">
        <v>70</v>
      </c>
      <c r="L6" s="46" t="s">
        <v>69</v>
      </c>
      <c r="M6" s="46" t="s">
        <v>70</v>
      </c>
    </row>
    <row r="7" spans="1:13" x14ac:dyDescent="0.25">
      <c r="A7" s="92" t="s">
        <v>55</v>
      </c>
      <c r="B7" s="93"/>
      <c r="C7" s="93"/>
      <c r="D7" s="93"/>
      <c r="E7" s="93"/>
      <c r="F7" s="93"/>
      <c r="G7" s="93"/>
      <c r="H7" s="93"/>
      <c r="I7" s="93"/>
      <c r="J7" s="93"/>
      <c r="K7" s="93"/>
      <c r="L7" s="76"/>
      <c r="M7" s="76"/>
    </row>
    <row r="8" spans="1:13" x14ac:dyDescent="0.25">
      <c r="A8" s="5" t="s">
        <v>0</v>
      </c>
      <c r="B8" s="13">
        <v>357387</v>
      </c>
      <c r="C8" s="17">
        <v>0.82130000000000003</v>
      </c>
      <c r="D8" s="13">
        <v>370158</v>
      </c>
      <c r="E8" s="17">
        <v>0.79010000000000002</v>
      </c>
      <c r="F8" s="13">
        <v>388959</v>
      </c>
      <c r="G8" s="17">
        <v>0.8468</v>
      </c>
      <c r="H8" s="13">
        <v>413369</v>
      </c>
      <c r="I8" s="17">
        <v>0.93030000000000002</v>
      </c>
      <c r="J8" s="12">
        <v>439332</v>
      </c>
      <c r="K8" s="16">
        <v>0.9415</v>
      </c>
      <c r="L8" s="12">
        <v>5040164</v>
      </c>
      <c r="M8" s="16">
        <v>0.93500000000000005</v>
      </c>
    </row>
    <row r="9" spans="1:13" x14ac:dyDescent="0.25">
      <c r="A9" s="6" t="s">
        <v>151</v>
      </c>
      <c r="B9" s="13">
        <v>291145</v>
      </c>
      <c r="C9" s="17">
        <v>0.66910000000000003</v>
      </c>
      <c r="D9" s="13">
        <v>262461</v>
      </c>
      <c r="E9" s="17">
        <v>0.56020000000000003</v>
      </c>
      <c r="F9" s="13">
        <v>280927</v>
      </c>
      <c r="G9" s="17">
        <v>0.61160000000000003</v>
      </c>
      <c r="H9" s="13">
        <v>258087</v>
      </c>
      <c r="I9" s="17">
        <v>0.58089999999999997</v>
      </c>
      <c r="J9" s="12">
        <v>243955</v>
      </c>
      <c r="K9" s="16">
        <v>0.52280000000000004</v>
      </c>
      <c r="L9" s="12">
        <v>3133456</v>
      </c>
      <c r="M9" s="16">
        <v>0.58130000000000004</v>
      </c>
    </row>
    <row r="10" spans="1:13" x14ac:dyDescent="0.25">
      <c r="A10" s="60" t="s">
        <v>152</v>
      </c>
      <c r="B10" s="13">
        <v>259882</v>
      </c>
      <c r="C10" s="17">
        <v>0.59730000000000005</v>
      </c>
      <c r="D10" s="13">
        <v>227341</v>
      </c>
      <c r="E10" s="17">
        <v>0.48530000000000001</v>
      </c>
      <c r="F10" s="13">
        <v>240591</v>
      </c>
      <c r="G10" s="17">
        <v>0.52380000000000004</v>
      </c>
      <c r="H10" s="13">
        <v>231838</v>
      </c>
      <c r="I10" s="17">
        <v>0.52180000000000004</v>
      </c>
      <c r="J10" s="12">
        <v>212639</v>
      </c>
      <c r="K10" s="16">
        <v>0.45569999999999999</v>
      </c>
      <c r="L10" s="12">
        <v>2663744</v>
      </c>
      <c r="M10" s="16">
        <v>0.49409999999999998</v>
      </c>
    </row>
    <row r="11" spans="1:13" x14ac:dyDescent="0.25">
      <c r="A11" s="60" t="s">
        <v>172</v>
      </c>
      <c r="B11" s="13">
        <v>31263</v>
      </c>
      <c r="C11" s="17">
        <v>7.1800000000000003E-2</v>
      </c>
      <c r="D11" s="13">
        <v>35120</v>
      </c>
      <c r="E11" s="17">
        <v>7.4999999999999997E-2</v>
      </c>
      <c r="F11" s="13">
        <v>40336</v>
      </c>
      <c r="G11" s="17">
        <v>8.7800000000000003E-2</v>
      </c>
      <c r="H11" s="13">
        <v>26248</v>
      </c>
      <c r="I11" s="17">
        <v>5.91E-2</v>
      </c>
      <c r="J11" s="12">
        <v>31316</v>
      </c>
      <c r="K11" s="16">
        <v>6.7100000000000007E-2</v>
      </c>
      <c r="L11" s="12">
        <v>469711</v>
      </c>
      <c r="M11" s="16">
        <v>8.7099999999999997E-2</v>
      </c>
    </row>
    <row r="12" spans="1:13" x14ac:dyDescent="0.25">
      <c r="A12" s="6" t="s">
        <v>153</v>
      </c>
      <c r="B12" s="13">
        <v>66242</v>
      </c>
      <c r="C12" s="17">
        <v>0.1522</v>
      </c>
      <c r="D12" s="13">
        <v>107697</v>
      </c>
      <c r="E12" s="17">
        <v>0.22989999999999999</v>
      </c>
      <c r="F12" s="13">
        <v>108032</v>
      </c>
      <c r="G12" s="17">
        <v>0.23519999999999999</v>
      </c>
      <c r="H12" s="13">
        <v>155283</v>
      </c>
      <c r="I12" s="17">
        <v>0.34949999999999998</v>
      </c>
      <c r="J12" s="12">
        <v>195378</v>
      </c>
      <c r="K12" s="16">
        <v>0.41870000000000002</v>
      </c>
      <c r="L12" s="12">
        <v>1906708</v>
      </c>
      <c r="M12" s="16">
        <v>0.35370000000000001</v>
      </c>
    </row>
    <row r="13" spans="1:13" x14ac:dyDescent="0.25">
      <c r="A13" s="60" t="s">
        <v>1</v>
      </c>
      <c r="B13" s="13">
        <v>31724</v>
      </c>
      <c r="C13" s="17">
        <v>7.2900000000000006E-2</v>
      </c>
      <c r="D13" s="13">
        <v>46882</v>
      </c>
      <c r="E13" s="17">
        <v>0.10009999999999999</v>
      </c>
      <c r="F13" s="13">
        <v>37587</v>
      </c>
      <c r="G13" s="17">
        <v>8.1799999999999998E-2</v>
      </c>
      <c r="H13" s="13">
        <v>51159</v>
      </c>
      <c r="I13" s="17">
        <v>0.11509999999999999</v>
      </c>
      <c r="J13" s="12">
        <v>58669</v>
      </c>
      <c r="K13" s="16">
        <v>0.12570000000000001</v>
      </c>
      <c r="L13" s="12">
        <v>776305</v>
      </c>
      <c r="M13" s="16">
        <v>0.14399999999999999</v>
      </c>
    </row>
    <row r="14" spans="1:13" x14ac:dyDescent="0.25">
      <c r="A14" s="60" t="s">
        <v>95</v>
      </c>
      <c r="B14" s="13">
        <v>34518</v>
      </c>
      <c r="C14" s="17">
        <v>7.9299999999999995E-2</v>
      </c>
      <c r="D14" s="13">
        <v>60816</v>
      </c>
      <c r="E14" s="17">
        <v>0.1298</v>
      </c>
      <c r="F14" s="13">
        <v>70446</v>
      </c>
      <c r="G14" s="17">
        <v>0.15340000000000001</v>
      </c>
      <c r="H14" s="13">
        <v>104124</v>
      </c>
      <c r="I14" s="17">
        <v>0.23430000000000001</v>
      </c>
      <c r="J14" s="12">
        <v>136708</v>
      </c>
      <c r="K14" s="16">
        <v>0.29299999999999998</v>
      </c>
      <c r="L14" s="12">
        <v>1130403</v>
      </c>
      <c r="M14" s="16">
        <v>0.2097</v>
      </c>
    </row>
    <row r="15" spans="1:13" x14ac:dyDescent="0.25">
      <c r="A15" s="5" t="s">
        <v>4</v>
      </c>
      <c r="B15" s="13">
        <v>77735</v>
      </c>
      <c r="C15" s="17">
        <v>0.1787</v>
      </c>
      <c r="D15" s="13">
        <v>98328</v>
      </c>
      <c r="E15" s="17">
        <v>0.2099</v>
      </c>
      <c r="F15" s="13">
        <v>70386</v>
      </c>
      <c r="G15" s="17">
        <v>0.1532</v>
      </c>
      <c r="H15" s="13">
        <v>30950</v>
      </c>
      <c r="I15" s="17">
        <v>6.9699999999999998E-2</v>
      </c>
      <c r="J15" s="12">
        <v>27285</v>
      </c>
      <c r="K15" s="16">
        <v>5.8500000000000003E-2</v>
      </c>
      <c r="L15" s="12">
        <v>350423</v>
      </c>
      <c r="M15" s="16">
        <v>6.5000000000000002E-2</v>
      </c>
    </row>
    <row r="16" spans="1:13" x14ac:dyDescent="0.25">
      <c r="A16" s="5" t="s">
        <v>154</v>
      </c>
      <c r="B16" s="29" t="s">
        <v>72</v>
      </c>
      <c r="C16" s="29" t="s">
        <v>72</v>
      </c>
      <c r="D16" s="29" t="s">
        <v>72</v>
      </c>
      <c r="E16" s="29" t="s">
        <v>72</v>
      </c>
      <c r="F16" s="13">
        <v>41697</v>
      </c>
      <c r="G16" s="17">
        <v>0.10879999999999999</v>
      </c>
      <c r="H16" s="13">
        <v>53103</v>
      </c>
      <c r="I16" s="17">
        <v>0.1285</v>
      </c>
      <c r="J16" s="12">
        <v>57152</v>
      </c>
      <c r="K16" s="16">
        <v>0.1303</v>
      </c>
      <c r="L16" s="12">
        <v>792477</v>
      </c>
      <c r="M16" s="16">
        <v>0.15840000000000001</v>
      </c>
    </row>
    <row r="17" spans="1:36" x14ac:dyDescent="0.25">
      <c r="A17" s="7" t="s">
        <v>155</v>
      </c>
      <c r="B17" s="13">
        <v>161381</v>
      </c>
      <c r="C17" s="17">
        <v>0.91169999999999995</v>
      </c>
      <c r="D17" s="13">
        <v>132258</v>
      </c>
      <c r="E17" s="17">
        <v>0.78420000000000001</v>
      </c>
      <c r="F17" s="13">
        <v>145724</v>
      </c>
      <c r="G17" s="17">
        <v>0.83599999999999997</v>
      </c>
      <c r="H17" s="13">
        <v>148151</v>
      </c>
      <c r="I17" s="17">
        <v>0.85329999999999995</v>
      </c>
      <c r="J17" s="12">
        <v>154385</v>
      </c>
      <c r="K17" s="16">
        <v>0.89980000000000004</v>
      </c>
      <c r="L17" s="12">
        <v>1695325</v>
      </c>
      <c r="M17" s="16">
        <v>0.85940000000000005</v>
      </c>
    </row>
    <row r="18" spans="1:36" x14ac:dyDescent="0.25">
      <c r="A18" s="7" t="s">
        <v>156</v>
      </c>
      <c r="B18" s="13">
        <v>151714</v>
      </c>
      <c r="C18" s="17">
        <v>0.93659999999999999</v>
      </c>
      <c r="D18" s="13">
        <v>122478</v>
      </c>
      <c r="E18" s="17">
        <v>0.90100000000000002</v>
      </c>
      <c r="F18" s="13">
        <v>139644</v>
      </c>
      <c r="G18" s="17">
        <v>0.92820000000000003</v>
      </c>
      <c r="H18" s="13">
        <v>134286</v>
      </c>
      <c r="I18" s="17">
        <v>0.85460000000000003</v>
      </c>
      <c r="J18" s="12">
        <v>141657</v>
      </c>
      <c r="K18" s="16">
        <v>0.89049999999999996</v>
      </c>
      <c r="L18" s="12">
        <v>1563731</v>
      </c>
      <c r="M18" s="16">
        <v>0.90739999999999998</v>
      </c>
    </row>
    <row r="19" spans="1:36" x14ac:dyDescent="0.25">
      <c r="A19" s="92" t="s">
        <v>61</v>
      </c>
      <c r="B19" s="93"/>
      <c r="C19" s="93"/>
      <c r="D19" s="93"/>
      <c r="E19" s="93"/>
      <c r="F19" s="93"/>
      <c r="G19" s="93"/>
      <c r="H19" s="93"/>
      <c r="I19" s="93"/>
      <c r="J19" s="93"/>
      <c r="K19" s="93"/>
      <c r="L19" s="76"/>
      <c r="M19" s="76"/>
    </row>
    <row r="20" spans="1:36" x14ac:dyDescent="0.25">
      <c r="A20" s="33" t="s">
        <v>16</v>
      </c>
      <c r="B20" s="13">
        <v>353024</v>
      </c>
      <c r="C20" s="17">
        <v>0.81920000000000004</v>
      </c>
      <c r="D20" s="13">
        <v>345361</v>
      </c>
      <c r="E20" s="17">
        <v>0.75109999999999999</v>
      </c>
      <c r="F20" s="13">
        <v>346326</v>
      </c>
      <c r="G20" s="17">
        <v>0.75739999999999996</v>
      </c>
      <c r="H20" s="13">
        <v>340942</v>
      </c>
      <c r="I20" s="17">
        <v>0.77590000000000003</v>
      </c>
      <c r="J20" s="13">
        <v>329577</v>
      </c>
      <c r="K20" s="17">
        <v>0.70630000000000004</v>
      </c>
      <c r="L20" s="13">
        <v>4240858</v>
      </c>
      <c r="M20" s="17">
        <v>0.79290000000000005</v>
      </c>
    </row>
    <row r="21" spans="1:36" x14ac:dyDescent="0.25">
      <c r="A21" s="33" t="s">
        <v>27</v>
      </c>
      <c r="B21" s="13">
        <v>100035</v>
      </c>
      <c r="C21" s="17">
        <v>0.2351</v>
      </c>
      <c r="D21" s="13">
        <v>149115</v>
      </c>
      <c r="E21" s="17">
        <v>0.32519999999999999</v>
      </c>
      <c r="F21" s="13">
        <v>152570</v>
      </c>
      <c r="G21" s="17">
        <v>0.33460000000000001</v>
      </c>
      <c r="H21" s="13">
        <v>127464</v>
      </c>
      <c r="I21" s="17">
        <v>0.29149999999999998</v>
      </c>
      <c r="J21" s="13">
        <v>171275</v>
      </c>
      <c r="K21" s="17">
        <v>0.37330000000000002</v>
      </c>
      <c r="L21" s="13">
        <v>1539564</v>
      </c>
      <c r="M21" s="17">
        <v>0.29060000000000002</v>
      </c>
    </row>
    <row r="22" spans="1:36" x14ac:dyDescent="0.25">
      <c r="A22" s="33" t="s">
        <v>28</v>
      </c>
      <c r="B22" s="13">
        <v>98513</v>
      </c>
      <c r="C22" s="17">
        <v>0.23150000000000001</v>
      </c>
      <c r="D22" s="13">
        <v>85830</v>
      </c>
      <c r="E22" s="17">
        <v>0.18720000000000001</v>
      </c>
      <c r="F22" s="13">
        <v>103200</v>
      </c>
      <c r="G22" s="17">
        <v>0.2263</v>
      </c>
      <c r="H22" s="13">
        <v>81667</v>
      </c>
      <c r="I22" s="17">
        <v>0.18679999999999999</v>
      </c>
      <c r="J22" s="13">
        <v>90039</v>
      </c>
      <c r="K22" s="17">
        <v>0.1963</v>
      </c>
      <c r="L22" s="13">
        <v>1187282</v>
      </c>
      <c r="M22" s="17">
        <v>0.22409999999999999</v>
      </c>
    </row>
    <row r="23" spans="1:36" x14ac:dyDescent="0.25">
      <c r="A23" s="33" t="s">
        <v>81</v>
      </c>
      <c r="B23" s="13">
        <v>226921</v>
      </c>
      <c r="C23" s="17">
        <v>0.5333</v>
      </c>
      <c r="D23" s="13">
        <v>223564</v>
      </c>
      <c r="E23" s="17">
        <v>0.48759999999999998</v>
      </c>
      <c r="F23" s="13">
        <v>200199</v>
      </c>
      <c r="G23" s="17">
        <v>0.43909999999999999</v>
      </c>
      <c r="H23" s="13">
        <v>228136</v>
      </c>
      <c r="I23" s="17">
        <v>0.52170000000000005</v>
      </c>
      <c r="J23" s="13">
        <v>197470</v>
      </c>
      <c r="K23" s="17">
        <v>0.4304</v>
      </c>
      <c r="L23" s="13">
        <v>2571287</v>
      </c>
      <c r="M23" s="17">
        <v>0.48530000000000001</v>
      </c>
    </row>
    <row r="24" spans="1:36" x14ac:dyDescent="0.25">
      <c r="A24" s="33" t="s">
        <v>80</v>
      </c>
      <c r="B24" s="13">
        <v>275523</v>
      </c>
      <c r="C24" s="17">
        <v>0.65029999999999999</v>
      </c>
      <c r="D24" s="13">
        <v>278251</v>
      </c>
      <c r="E24" s="17">
        <v>0.60780000000000001</v>
      </c>
      <c r="F24" s="13">
        <v>267511</v>
      </c>
      <c r="G24" s="17">
        <v>0.58750000000000002</v>
      </c>
      <c r="H24" s="13">
        <v>273821</v>
      </c>
      <c r="I24" s="17">
        <v>0.62619999999999998</v>
      </c>
      <c r="J24" s="13">
        <v>265368</v>
      </c>
      <c r="K24" s="17">
        <v>0.57940000000000003</v>
      </c>
      <c r="L24" s="13">
        <v>3291036</v>
      </c>
      <c r="M24" s="17">
        <v>0.62350000000000005</v>
      </c>
    </row>
    <row r="25" spans="1:36" x14ac:dyDescent="0.25">
      <c r="A25" s="33" t="s">
        <v>29</v>
      </c>
      <c r="B25" s="13">
        <v>158342</v>
      </c>
      <c r="C25" s="17">
        <v>0.36799999999999999</v>
      </c>
      <c r="D25" s="13">
        <v>136195</v>
      </c>
      <c r="E25" s="17">
        <v>0.29880000000000001</v>
      </c>
      <c r="F25" s="13">
        <v>135124</v>
      </c>
      <c r="G25" s="17">
        <v>0.29630000000000001</v>
      </c>
      <c r="H25" s="13">
        <v>149892</v>
      </c>
      <c r="I25" s="17">
        <v>0.34399999999999997</v>
      </c>
      <c r="J25" s="13">
        <v>141022</v>
      </c>
      <c r="K25" s="17">
        <v>0.30259999999999998</v>
      </c>
      <c r="L25" s="13">
        <v>1962944</v>
      </c>
      <c r="M25" s="17">
        <v>0.36809999999999998</v>
      </c>
    </row>
    <row r="26" spans="1:36" x14ac:dyDescent="0.25">
      <c r="A26" s="33" t="s">
        <v>74</v>
      </c>
      <c r="B26" s="13">
        <v>366004</v>
      </c>
      <c r="C26" s="17">
        <v>0.85070000000000001</v>
      </c>
      <c r="D26" s="13">
        <v>383287</v>
      </c>
      <c r="E26" s="17">
        <v>0.81810000000000005</v>
      </c>
      <c r="F26" s="13">
        <v>382664</v>
      </c>
      <c r="G26" s="17">
        <v>0.83399999999999996</v>
      </c>
      <c r="H26" s="13">
        <v>370335</v>
      </c>
      <c r="I26" s="17">
        <v>0.83689999999999998</v>
      </c>
      <c r="J26" s="13">
        <v>384421</v>
      </c>
      <c r="K26" s="17">
        <v>0.83430000000000004</v>
      </c>
      <c r="L26" s="13">
        <v>4508662</v>
      </c>
      <c r="M26" s="17">
        <v>0.84240000000000004</v>
      </c>
    </row>
    <row r="27" spans="1:36" x14ac:dyDescent="0.25">
      <c r="A27" s="94" t="s">
        <v>129</v>
      </c>
      <c r="B27" s="95"/>
      <c r="C27" s="95"/>
      <c r="D27" s="95"/>
      <c r="E27" s="95"/>
      <c r="F27" s="95"/>
      <c r="G27" s="95"/>
      <c r="H27" s="95"/>
      <c r="I27" s="95"/>
      <c r="J27" s="95"/>
      <c r="K27" s="96"/>
      <c r="L27" s="97"/>
      <c r="M27" s="97"/>
      <c r="N27" s="11"/>
      <c r="O27" s="11"/>
      <c r="P27" s="11"/>
      <c r="Q27" s="11"/>
      <c r="R27" s="11"/>
      <c r="S27" s="11"/>
      <c r="T27" s="11"/>
      <c r="U27" s="11"/>
      <c r="V27" s="11"/>
      <c r="W27" s="11"/>
      <c r="X27" s="11"/>
      <c r="Y27" s="11"/>
      <c r="Z27" s="11"/>
      <c r="AA27" s="11"/>
      <c r="AB27" s="11"/>
      <c r="AC27" s="11"/>
      <c r="AD27" s="11"/>
      <c r="AE27" s="11"/>
      <c r="AF27" s="11"/>
      <c r="AG27" s="11"/>
      <c r="AH27" s="11"/>
      <c r="AI27" s="11"/>
      <c r="AJ27" s="11"/>
    </row>
    <row r="28" spans="1:36" x14ac:dyDescent="0.25">
      <c r="A28" s="34" t="s">
        <v>125</v>
      </c>
      <c r="B28" s="29" t="s">
        <v>72</v>
      </c>
      <c r="C28" s="29" t="s">
        <v>72</v>
      </c>
      <c r="D28" s="29" t="s">
        <v>72</v>
      </c>
      <c r="E28" s="29" t="s">
        <v>72</v>
      </c>
      <c r="F28" s="29" t="s">
        <v>72</v>
      </c>
      <c r="G28" s="29" t="s">
        <v>72</v>
      </c>
      <c r="H28" s="29" t="s">
        <v>72</v>
      </c>
      <c r="I28" s="29" t="s">
        <v>72</v>
      </c>
      <c r="J28" s="13">
        <v>30855</v>
      </c>
      <c r="K28" s="17">
        <v>0.4657</v>
      </c>
      <c r="L28" s="13">
        <v>369714</v>
      </c>
      <c r="M28" s="17">
        <v>0.49759999999999999</v>
      </c>
      <c r="N28" s="11"/>
      <c r="O28" s="11"/>
      <c r="P28" s="11"/>
      <c r="Q28" s="11"/>
      <c r="R28" s="11"/>
      <c r="S28" s="11"/>
      <c r="T28" s="11"/>
      <c r="U28" s="11"/>
      <c r="V28" s="11"/>
      <c r="W28" s="11"/>
      <c r="X28" s="11"/>
      <c r="Y28" s="11"/>
      <c r="Z28" s="11"/>
      <c r="AA28" s="11"/>
      <c r="AB28" s="11"/>
      <c r="AC28" s="11"/>
      <c r="AD28" s="11"/>
      <c r="AE28" s="11"/>
      <c r="AF28" s="11"/>
      <c r="AG28" s="11"/>
      <c r="AH28" s="11"/>
      <c r="AI28" s="11"/>
      <c r="AJ28" s="11"/>
    </row>
    <row r="29" spans="1:36" x14ac:dyDescent="0.25">
      <c r="A29" s="34" t="s">
        <v>124</v>
      </c>
      <c r="B29" s="29" t="s">
        <v>72</v>
      </c>
      <c r="C29" s="29" t="s">
        <v>72</v>
      </c>
      <c r="D29" s="29" t="s">
        <v>72</v>
      </c>
      <c r="E29" s="29" t="s">
        <v>72</v>
      </c>
      <c r="F29" s="29" t="s">
        <v>72</v>
      </c>
      <c r="G29" s="29" t="s">
        <v>72</v>
      </c>
      <c r="H29" s="29" t="s">
        <v>72</v>
      </c>
      <c r="I29" s="29" t="s">
        <v>72</v>
      </c>
      <c r="J29" s="29" t="s">
        <v>72</v>
      </c>
      <c r="K29" s="29" t="s">
        <v>72</v>
      </c>
      <c r="L29" s="13">
        <v>61434</v>
      </c>
      <c r="M29" s="17">
        <v>8.2699999999999996E-2</v>
      </c>
      <c r="N29" s="11"/>
      <c r="O29" s="11"/>
      <c r="P29" s="11"/>
      <c r="Q29" s="11"/>
      <c r="R29" s="11"/>
      <c r="S29" s="11"/>
      <c r="T29" s="11"/>
      <c r="U29" s="11"/>
      <c r="V29" s="11"/>
      <c r="W29" s="11"/>
      <c r="X29" s="11"/>
      <c r="Y29" s="11"/>
      <c r="Z29" s="11"/>
      <c r="AA29" s="11"/>
      <c r="AB29" s="11"/>
      <c r="AC29" s="11"/>
      <c r="AD29" s="11"/>
      <c r="AE29" s="11"/>
      <c r="AF29" s="11"/>
      <c r="AG29" s="11"/>
      <c r="AH29" s="11"/>
      <c r="AI29" s="11"/>
      <c r="AJ29" s="11"/>
    </row>
    <row r="30" spans="1:36" x14ac:dyDescent="0.25">
      <c r="A30" s="34" t="s">
        <v>128</v>
      </c>
      <c r="B30" s="29" t="s">
        <v>72</v>
      </c>
      <c r="C30" s="29" t="s">
        <v>72</v>
      </c>
      <c r="D30" s="29" t="s">
        <v>72</v>
      </c>
      <c r="E30" s="29" t="s">
        <v>72</v>
      </c>
      <c r="F30" s="29" t="s">
        <v>72</v>
      </c>
      <c r="G30" s="29" t="s">
        <v>72</v>
      </c>
      <c r="H30" s="29" t="s">
        <v>72</v>
      </c>
      <c r="I30" s="29" t="s">
        <v>72</v>
      </c>
      <c r="J30" s="29" t="s">
        <v>72</v>
      </c>
      <c r="K30" s="29" t="s">
        <v>72</v>
      </c>
      <c r="L30" s="13">
        <v>44030</v>
      </c>
      <c r="M30" s="17">
        <v>5.9299999999999999E-2</v>
      </c>
      <c r="N30" s="11"/>
      <c r="O30" s="11"/>
      <c r="P30" s="11"/>
      <c r="Q30" s="11"/>
      <c r="R30" s="11"/>
      <c r="S30" s="11"/>
      <c r="T30" s="11"/>
      <c r="U30" s="11"/>
      <c r="V30" s="11"/>
      <c r="W30" s="11"/>
      <c r="X30" s="11"/>
      <c r="Y30" s="11"/>
      <c r="Z30" s="11"/>
      <c r="AA30" s="11"/>
      <c r="AB30" s="11"/>
      <c r="AC30" s="11"/>
      <c r="AD30" s="11"/>
      <c r="AE30" s="11"/>
      <c r="AF30" s="11"/>
      <c r="AG30" s="11"/>
      <c r="AH30" s="11"/>
      <c r="AI30" s="11"/>
      <c r="AJ30" s="11"/>
    </row>
    <row r="31" spans="1:36" x14ac:dyDescent="0.25">
      <c r="A31" s="34" t="s">
        <v>122</v>
      </c>
      <c r="B31" s="29" t="s">
        <v>72</v>
      </c>
      <c r="C31" s="29" t="s">
        <v>72</v>
      </c>
      <c r="D31" s="29" t="s">
        <v>72</v>
      </c>
      <c r="E31" s="29" t="s">
        <v>72</v>
      </c>
      <c r="F31" s="29" t="s">
        <v>72</v>
      </c>
      <c r="G31" s="29" t="s">
        <v>72</v>
      </c>
      <c r="H31" s="29" t="s">
        <v>72</v>
      </c>
      <c r="I31" s="29" t="s">
        <v>72</v>
      </c>
      <c r="J31" s="29" t="s">
        <v>72</v>
      </c>
      <c r="K31" s="29" t="s">
        <v>72</v>
      </c>
      <c r="L31" s="13">
        <v>36305</v>
      </c>
      <c r="M31" s="17">
        <v>4.8899999999999999E-2</v>
      </c>
      <c r="N31" s="11"/>
      <c r="O31" s="11"/>
      <c r="P31" s="11"/>
      <c r="Q31" s="11"/>
      <c r="R31" s="11"/>
      <c r="S31" s="11"/>
      <c r="T31" s="11"/>
      <c r="U31" s="11"/>
      <c r="V31" s="11"/>
      <c r="W31" s="11"/>
      <c r="X31" s="11"/>
      <c r="Y31" s="11"/>
      <c r="Z31" s="11"/>
      <c r="AA31" s="11"/>
      <c r="AB31" s="11"/>
      <c r="AC31" s="11"/>
      <c r="AD31" s="11"/>
      <c r="AE31" s="11"/>
      <c r="AF31" s="11"/>
      <c r="AG31" s="11"/>
      <c r="AH31" s="11"/>
      <c r="AI31" s="11"/>
      <c r="AJ31" s="11"/>
    </row>
    <row r="32" spans="1:36" x14ac:dyDescent="0.25">
      <c r="A32" s="34" t="s">
        <v>126</v>
      </c>
      <c r="B32" s="29" t="s">
        <v>72</v>
      </c>
      <c r="C32" s="29" t="s">
        <v>72</v>
      </c>
      <c r="D32" s="29" t="s">
        <v>72</v>
      </c>
      <c r="E32" s="29" t="s">
        <v>72</v>
      </c>
      <c r="F32" s="29" t="s">
        <v>72</v>
      </c>
      <c r="G32" s="29" t="s">
        <v>72</v>
      </c>
      <c r="H32" s="29" t="s">
        <v>72</v>
      </c>
      <c r="I32" s="29" t="s">
        <v>72</v>
      </c>
      <c r="J32" s="29" t="s">
        <v>72</v>
      </c>
      <c r="K32" s="29" t="s">
        <v>72</v>
      </c>
      <c r="L32" s="13">
        <v>32022</v>
      </c>
      <c r="M32" s="17">
        <v>4.3099999999999999E-2</v>
      </c>
      <c r="N32" s="11"/>
      <c r="O32" s="11"/>
      <c r="P32" s="11"/>
      <c r="Q32" s="11"/>
      <c r="R32" s="11"/>
      <c r="S32" s="11"/>
      <c r="T32" s="11"/>
      <c r="U32" s="11"/>
      <c r="V32" s="11"/>
      <c r="W32" s="11"/>
      <c r="X32" s="11"/>
      <c r="Y32" s="11"/>
      <c r="Z32" s="11"/>
      <c r="AA32" s="11"/>
      <c r="AB32" s="11"/>
      <c r="AC32" s="11"/>
      <c r="AD32" s="11"/>
      <c r="AE32" s="11"/>
      <c r="AF32" s="11"/>
      <c r="AG32" s="11"/>
      <c r="AH32" s="11"/>
      <c r="AI32" s="11"/>
      <c r="AJ32" s="11"/>
    </row>
    <row r="33" spans="1:36" x14ac:dyDescent="0.25">
      <c r="A33" s="34" t="s">
        <v>127</v>
      </c>
      <c r="B33" s="29" t="s">
        <v>72</v>
      </c>
      <c r="C33" s="29" t="s">
        <v>72</v>
      </c>
      <c r="D33" s="29" t="s">
        <v>72</v>
      </c>
      <c r="E33" s="29" t="s">
        <v>72</v>
      </c>
      <c r="F33" s="29" t="s">
        <v>72</v>
      </c>
      <c r="G33" s="29" t="s">
        <v>72</v>
      </c>
      <c r="H33" s="29" t="s">
        <v>72</v>
      </c>
      <c r="I33" s="29" t="s">
        <v>72</v>
      </c>
      <c r="J33" s="29" t="s">
        <v>72</v>
      </c>
      <c r="K33" s="29" t="s">
        <v>72</v>
      </c>
      <c r="L33" s="13">
        <v>31346</v>
      </c>
      <c r="M33" s="17">
        <v>4.2200000000000001E-2</v>
      </c>
      <c r="N33" s="11"/>
      <c r="O33" s="11"/>
      <c r="P33" s="11"/>
      <c r="Q33" s="11"/>
      <c r="R33" s="11"/>
      <c r="S33" s="11"/>
      <c r="T33" s="11"/>
      <c r="U33" s="11"/>
      <c r="V33" s="11"/>
      <c r="W33" s="11"/>
      <c r="X33" s="11"/>
      <c r="Y33" s="11"/>
      <c r="Z33" s="11"/>
      <c r="AA33" s="11"/>
      <c r="AB33" s="11"/>
      <c r="AC33" s="11"/>
      <c r="AD33" s="11"/>
      <c r="AE33" s="11"/>
      <c r="AF33" s="11"/>
      <c r="AG33" s="11"/>
      <c r="AH33" s="11"/>
      <c r="AI33" s="11"/>
      <c r="AJ33" s="11"/>
    </row>
    <row r="34" spans="1:36" x14ac:dyDescent="0.25">
      <c r="A34" s="34" t="s">
        <v>123</v>
      </c>
      <c r="B34" s="29" t="s">
        <v>72</v>
      </c>
      <c r="C34" s="29" t="s">
        <v>72</v>
      </c>
      <c r="D34" s="29" t="s">
        <v>72</v>
      </c>
      <c r="E34" s="29" t="s">
        <v>72</v>
      </c>
      <c r="F34" s="29" t="s">
        <v>72</v>
      </c>
      <c r="G34" s="29" t="s">
        <v>72</v>
      </c>
      <c r="H34" s="29" t="s">
        <v>72</v>
      </c>
      <c r="I34" s="29" t="s">
        <v>72</v>
      </c>
      <c r="J34" s="29" t="s">
        <v>72</v>
      </c>
      <c r="K34" s="29" t="s">
        <v>72</v>
      </c>
      <c r="L34" s="13">
        <v>23532</v>
      </c>
      <c r="M34" s="17">
        <v>3.1699999999999999E-2</v>
      </c>
      <c r="N34" s="11"/>
      <c r="O34" s="11"/>
      <c r="P34" s="11"/>
      <c r="Q34" s="11"/>
      <c r="R34" s="11"/>
      <c r="S34" s="11"/>
      <c r="T34" s="11"/>
      <c r="U34" s="11"/>
      <c r="V34" s="11"/>
      <c r="W34" s="11"/>
      <c r="X34" s="11"/>
      <c r="Y34" s="11"/>
      <c r="Z34" s="11"/>
      <c r="AA34" s="11"/>
      <c r="AB34" s="11"/>
      <c r="AC34" s="11"/>
      <c r="AD34" s="11"/>
      <c r="AE34" s="11"/>
      <c r="AF34" s="11"/>
      <c r="AG34" s="11"/>
      <c r="AH34" s="11"/>
      <c r="AI34" s="11"/>
      <c r="AJ34" s="11"/>
    </row>
    <row r="35" spans="1:36" x14ac:dyDescent="0.25">
      <c r="A35" s="33" t="s">
        <v>121</v>
      </c>
      <c r="B35" s="29" t="s">
        <v>72</v>
      </c>
      <c r="C35" s="29" t="s">
        <v>72</v>
      </c>
      <c r="D35" s="29" t="s">
        <v>72</v>
      </c>
      <c r="E35" s="29" t="s">
        <v>72</v>
      </c>
      <c r="F35" s="29" t="s">
        <v>72</v>
      </c>
      <c r="G35" s="29" t="s">
        <v>72</v>
      </c>
      <c r="H35" s="29" t="s">
        <v>72</v>
      </c>
      <c r="I35" s="29" t="s">
        <v>72</v>
      </c>
      <c r="J35" s="29">
        <v>11576</v>
      </c>
      <c r="K35" s="17">
        <v>0.17469999999999999</v>
      </c>
      <c r="L35" s="13">
        <v>144671</v>
      </c>
      <c r="M35" s="17">
        <v>0.19470000000000001</v>
      </c>
      <c r="N35" s="11"/>
      <c r="O35" s="11"/>
      <c r="P35" s="11"/>
      <c r="Q35" s="11"/>
      <c r="R35" s="11"/>
      <c r="S35" s="11"/>
      <c r="T35" s="11"/>
      <c r="U35" s="11"/>
      <c r="V35" s="11"/>
      <c r="W35" s="11"/>
      <c r="X35" s="11"/>
      <c r="Y35" s="11"/>
      <c r="Z35" s="11"/>
      <c r="AA35" s="11"/>
      <c r="AB35" s="11"/>
      <c r="AC35" s="11"/>
      <c r="AD35" s="11"/>
      <c r="AE35" s="11"/>
      <c r="AF35" s="11"/>
      <c r="AG35" s="11"/>
      <c r="AH35" s="11"/>
      <c r="AI35" s="11"/>
      <c r="AJ35" s="11"/>
    </row>
    <row r="36" spans="1:36" x14ac:dyDescent="0.25">
      <c r="A36" s="94" t="s">
        <v>75</v>
      </c>
      <c r="B36" s="95"/>
      <c r="C36" s="95"/>
      <c r="D36" s="95"/>
      <c r="E36" s="95"/>
      <c r="F36" s="95"/>
      <c r="G36" s="95"/>
      <c r="H36" s="95"/>
      <c r="I36" s="95"/>
      <c r="J36" s="95"/>
      <c r="K36" s="96"/>
      <c r="L36" s="97"/>
      <c r="M36" s="97"/>
    </row>
    <row r="37" spans="1:36" x14ac:dyDescent="0.25">
      <c r="A37" s="33" t="s">
        <v>13</v>
      </c>
      <c r="B37" s="13">
        <v>306531</v>
      </c>
      <c r="C37" s="17">
        <v>0.71660000000000001</v>
      </c>
      <c r="D37" s="13">
        <v>308636</v>
      </c>
      <c r="E37" s="17">
        <v>0.66149999999999998</v>
      </c>
      <c r="F37" s="13">
        <v>290425</v>
      </c>
      <c r="G37" s="17">
        <v>0.64610000000000001</v>
      </c>
      <c r="H37" s="13">
        <v>331813</v>
      </c>
      <c r="I37" s="17">
        <v>0.76500000000000001</v>
      </c>
      <c r="J37" s="13">
        <v>299448</v>
      </c>
      <c r="K37" s="17">
        <v>0.65810000000000002</v>
      </c>
      <c r="L37" s="13">
        <v>3964426</v>
      </c>
      <c r="M37" s="17">
        <v>0.74739999999999995</v>
      </c>
    </row>
    <row r="38" spans="1:36" x14ac:dyDescent="0.25">
      <c r="A38" s="33" t="s">
        <v>14</v>
      </c>
      <c r="B38" s="13">
        <v>60954</v>
      </c>
      <c r="C38" s="17">
        <v>0.14249999999999999</v>
      </c>
      <c r="D38" s="13">
        <v>63766</v>
      </c>
      <c r="E38" s="17">
        <v>0.13669999999999999</v>
      </c>
      <c r="F38" s="13">
        <v>84325</v>
      </c>
      <c r="G38" s="17">
        <v>0.18759999999999999</v>
      </c>
      <c r="H38" s="13">
        <v>43095</v>
      </c>
      <c r="I38" s="17">
        <v>9.9400000000000002E-2</v>
      </c>
      <c r="J38" s="13">
        <v>59188</v>
      </c>
      <c r="K38" s="17">
        <v>0.13009999999999999</v>
      </c>
      <c r="L38" s="13">
        <v>379951</v>
      </c>
      <c r="M38" s="17">
        <v>7.1599999999999997E-2</v>
      </c>
    </row>
    <row r="39" spans="1:36" x14ac:dyDescent="0.25">
      <c r="A39" s="33" t="s">
        <v>15</v>
      </c>
      <c r="B39" s="13">
        <v>24591</v>
      </c>
      <c r="C39" s="17">
        <v>5.7500000000000002E-2</v>
      </c>
      <c r="D39" s="13">
        <v>46211</v>
      </c>
      <c r="E39" s="17">
        <v>9.9000000000000005E-2</v>
      </c>
      <c r="F39" s="13">
        <v>25498</v>
      </c>
      <c r="G39" s="17">
        <v>5.67E-2</v>
      </c>
      <c r="H39" s="13">
        <v>13856</v>
      </c>
      <c r="I39" s="17">
        <v>3.1899999999999998E-2</v>
      </c>
      <c r="J39" s="13">
        <v>14731</v>
      </c>
      <c r="K39" s="17">
        <v>3.2399999999999998E-2</v>
      </c>
      <c r="L39" s="13">
        <v>178707</v>
      </c>
      <c r="M39" s="17">
        <v>3.3700000000000001E-2</v>
      </c>
    </row>
    <row r="40" spans="1:36" x14ac:dyDescent="0.25">
      <c r="A40" s="34" t="s">
        <v>157</v>
      </c>
      <c r="B40" s="13">
        <v>35655</v>
      </c>
      <c r="C40" s="17">
        <v>8.3400000000000002E-2</v>
      </c>
      <c r="D40" s="13">
        <v>47936</v>
      </c>
      <c r="E40" s="17">
        <v>0.1027</v>
      </c>
      <c r="F40" s="13">
        <v>49277</v>
      </c>
      <c r="G40" s="17">
        <v>0.1096</v>
      </c>
      <c r="H40" s="13">
        <v>44992</v>
      </c>
      <c r="I40" s="17">
        <v>0.1037</v>
      </c>
      <c r="J40" s="13">
        <v>81667</v>
      </c>
      <c r="K40" s="17">
        <v>0.17949999999999999</v>
      </c>
      <c r="L40" s="13">
        <v>781370</v>
      </c>
      <c r="M40" s="17">
        <v>0.14729999999999999</v>
      </c>
    </row>
    <row r="41" spans="1:36" x14ac:dyDescent="0.25">
      <c r="A41" s="94" t="s">
        <v>26</v>
      </c>
      <c r="B41" s="95"/>
      <c r="C41" s="95"/>
      <c r="D41" s="95"/>
      <c r="E41" s="95"/>
      <c r="F41" s="95"/>
      <c r="G41" s="95"/>
      <c r="H41" s="95"/>
      <c r="I41" s="95"/>
      <c r="J41" s="95"/>
      <c r="K41" s="96"/>
      <c r="L41" s="97"/>
      <c r="M41" s="97"/>
    </row>
    <row r="42" spans="1:36" x14ac:dyDescent="0.25">
      <c r="A42" s="33" t="s">
        <v>19</v>
      </c>
      <c r="B42" s="13">
        <v>348010</v>
      </c>
      <c r="C42" s="17">
        <v>0.81020000000000003</v>
      </c>
      <c r="D42" s="13">
        <v>343219</v>
      </c>
      <c r="E42" s="17">
        <v>0.74750000000000005</v>
      </c>
      <c r="F42" s="13">
        <v>352772</v>
      </c>
      <c r="G42" s="17">
        <v>0.7732</v>
      </c>
      <c r="H42" s="13">
        <v>342190</v>
      </c>
      <c r="I42" s="17">
        <v>0.77929999999999999</v>
      </c>
      <c r="J42" s="13">
        <v>356920</v>
      </c>
      <c r="K42" s="17">
        <v>0.76800000000000002</v>
      </c>
      <c r="L42" s="13">
        <v>4171963</v>
      </c>
      <c r="M42" s="17">
        <v>0.78169999999999995</v>
      </c>
    </row>
    <row r="43" spans="1:36" x14ac:dyDescent="0.25">
      <c r="A43" s="33" t="s">
        <v>17</v>
      </c>
      <c r="B43" s="13">
        <v>54177</v>
      </c>
      <c r="C43" s="17">
        <v>0.12609999999999999</v>
      </c>
      <c r="D43" s="13">
        <v>64431</v>
      </c>
      <c r="E43" s="17">
        <v>0.14030000000000001</v>
      </c>
      <c r="F43" s="13">
        <v>64500</v>
      </c>
      <c r="G43" s="17">
        <v>0.1414</v>
      </c>
      <c r="H43" s="13">
        <v>60671</v>
      </c>
      <c r="I43" s="17">
        <v>0.13819999999999999</v>
      </c>
      <c r="J43" s="13">
        <v>56968</v>
      </c>
      <c r="K43" s="17">
        <v>0.1226</v>
      </c>
      <c r="L43" s="13">
        <v>707190</v>
      </c>
      <c r="M43" s="17">
        <v>0.13250000000000001</v>
      </c>
    </row>
    <row r="44" spans="1:36" x14ac:dyDescent="0.25">
      <c r="A44" s="33" t="s">
        <v>18</v>
      </c>
      <c r="B44" s="13">
        <v>27360</v>
      </c>
      <c r="C44" s="17">
        <v>6.3700000000000007E-2</v>
      </c>
      <c r="D44" s="13">
        <v>51518</v>
      </c>
      <c r="E44" s="17">
        <v>0.11219999999999999</v>
      </c>
      <c r="F44" s="13">
        <v>38973</v>
      </c>
      <c r="G44" s="17">
        <v>8.5400000000000004E-2</v>
      </c>
      <c r="H44" s="13">
        <v>36229</v>
      </c>
      <c r="I44" s="17">
        <v>8.2500000000000004E-2</v>
      </c>
      <c r="J44" s="13">
        <v>50847</v>
      </c>
      <c r="K44" s="17">
        <v>0.1094</v>
      </c>
      <c r="L44" s="13">
        <v>457771</v>
      </c>
      <c r="M44" s="17">
        <v>8.5800000000000001E-2</v>
      </c>
    </row>
    <row r="45" spans="1:36" x14ac:dyDescent="0.25">
      <c r="A45" s="3" t="s">
        <v>24</v>
      </c>
      <c r="B45" s="13">
        <v>43013</v>
      </c>
      <c r="C45" s="17">
        <v>0.55569999999999997</v>
      </c>
      <c r="D45" s="13">
        <v>56246</v>
      </c>
      <c r="E45" s="17">
        <v>0.49669999999999997</v>
      </c>
      <c r="F45" s="13">
        <v>58990</v>
      </c>
      <c r="G45" s="17">
        <v>0.60370000000000001</v>
      </c>
      <c r="H45" s="13">
        <v>47683</v>
      </c>
      <c r="I45" s="17">
        <v>0.49659999999999999</v>
      </c>
      <c r="J45" s="13">
        <v>62616</v>
      </c>
      <c r="K45" s="17">
        <v>0.62629999999999997</v>
      </c>
      <c r="L45" s="13">
        <v>723516</v>
      </c>
      <c r="M45" s="17">
        <v>0.63649999999999995</v>
      </c>
    </row>
    <row r="46" spans="1:36" x14ac:dyDescent="0.25">
      <c r="A46" s="3" t="s">
        <v>20</v>
      </c>
      <c r="B46" s="13">
        <v>34392</v>
      </c>
      <c r="C46" s="17">
        <v>0.44429999999999997</v>
      </c>
      <c r="D46" s="13">
        <v>56999</v>
      </c>
      <c r="E46" s="17">
        <v>0.50329999999999997</v>
      </c>
      <c r="F46" s="13">
        <v>38719</v>
      </c>
      <c r="G46" s="17">
        <v>0.39629999999999999</v>
      </c>
      <c r="H46" s="13">
        <v>48338</v>
      </c>
      <c r="I46" s="17">
        <v>0.50339999999999996</v>
      </c>
      <c r="J46" s="13">
        <v>37366</v>
      </c>
      <c r="K46" s="17">
        <v>0.37369999999999998</v>
      </c>
      <c r="L46" s="13">
        <v>413127</v>
      </c>
      <c r="M46" s="17">
        <v>0.36349999999999999</v>
      </c>
    </row>
    <row r="47" spans="1:36" x14ac:dyDescent="0.25">
      <c r="A47" s="92" t="s">
        <v>60</v>
      </c>
      <c r="B47" s="93"/>
      <c r="C47" s="93"/>
      <c r="D47" s="93"/>
      <c r="E47" s="93"/>
      <c r="F47" s="93"/>
      <c r="G47" s="93"/>
      <c r="H47" s="93"/>
      <c r="I47" s="93"/>
      <c r="J47" s="93"/>
      <c r="K47" s="93"/>
      <c r="L47" s="76"/>
      <c r="M47" s="76"/>
    </row>
    <row r="48" spans="1:36" x14ac:dyDescent="0.25">
      <c r="A48" s="94" t="s">
        <v>34</v>
      </c>
      <c r="B48" s="95"/>
      <c r="C48" s="95"/>
      <c r="D48" s="95"/>
      <c r="E48" s="95"/>
      <c r="F48" s="95"/>
      <c r="G48" s="95"/>
      <c r="H48" s="95"/>
      <c r="I48" s="95"/>
      <c r="J48" s="95"/>
      <c r="K48" s="96"/>
      <c r="L48" s="97"/>
      <c r="M48" s="97"/>
    </row>
    <row r="49" spans="1:36" x14ac:dyDescent="0.25">
      <c r="A49" s="33" t="s">
        <v>67</v>
      </c>
      <c r="B49" s="13">
        <v>90473</v>
      </c>
      <c r="C49" s="17">
        <v>0.20880000000000001</v>
      </c>
      <c r="D49" s="13">
        <v>69485</v>
      </c>
      <c r="E49" s="17">
        <v>0.14990000000000001</v>
      </c>
      <c r="F49" s="13">
        <v>61423</v>
      </c>
      <c r="G49" s="17">
        <v>0.1341</v>
      </c>
      <c r="H49" s="13">
        <v>77571</v>
      </c>
      <c r="I49" s="17">
        <v>0.17560000000000001</v>
      </c>
      <c r="J49" s="13">
        <v>76390</v>
      </c>
      <c r="K49" s="17">
        <v>0.1648</v>
      </c>
      <c r="L49" s="13">
        <v>837470</v>
      </c>
      <c r="M49" s="17">
        <v>0.15679999999999999</v>
      </c>
    </row>
    <row r="50" spans="1:36" x14ac:dyDescent="0.25">
      <c r="A50" s="27" t="s">
        <v>158</v>
      </c>
      <c r="B50" s="29" t="s">
        <v>72</v>
      </c>
      <c r="C50" s="29" t="s">
        <v>72</v>
      </c>
      <c r="D50" s="29" t="s">
        <v>72</v>
      </c>
      <c r="E50" s="29" t="s">
        <v>72</v>
      </c>
      <c r="F50" s="29" t="s">
        <v>72</v>
      </c>
      <c r="G50" s="29" t="s">
        <v>72</v>
      </c>
      <c r="H50" s="29" t="s">
        <v>72</v>
      </c>
      <c r="I50" s="29" t="s">
        <v>72</v>
      </c>
      <c r="J50" s="13">
        <v>52540</v>
      </c>
      <c r="K50" s="17">
        <v>0.72899999999999998</v>
      </c>
      <c r="L50" s="13">
        <v>594433</v>
      </c>
      <c r="M50" s="17">
        <v>0.72519999999999996</v>
      </c>
      <c r="N50" s="11"/>
      <c r="O50" s="11"/>
      <c r="P50" s="11"/>
      <c r="Q50" s="11"/>
      <c r="R50" s="11"/>
      <c r="S50" s="11"/>
      <c r="T50" s="11"/>
      <c r="U50" s="11"/>
      <c r="V50" s="11"/>
      <c r="W50" s="11"/>
      <c r="X50" s="11"/>
      <c r="Y50" s="11"/>
      <c r="Z50" s="11"/>
      <c r="AA50" s="11"/>
      <c r="AB50" s="11"/>
      <c r="AC50" s="11"/>
      <c r="AD50" s="11"/>
      <c r="AE50" s="11"/>
      <c r="AF50" s="11"/>
      <c r="AG50" s="11"/>
      <c r="AH50" s="11"/>
      <c r="AI50" s="11"/>
      <c r="AJ50" s="11"/>
    </row>
    <row r="51" spans="1:36" x14ac:dyDescent="0.25">
      <c r="A51" s="27" t="s">
        <v>159</v>
      </c>
      <c r="B51" s="29" t="s">
        <v>72</v>
      </c>
      <c r="C51" s="29" t="s">
        <v>72</v>
      </c>
      <c r="D51" s="29" t="s">
        <v>72</v>
      </c>
      <c r="E51" s="29" t="s">
        <v>72</v>
      </c>
      <c r="F51" s="29" t="s">
        <v>72</v>
      </c>
      <c r="G51" s="29" t="s">
        <v>72</v>
      </c>
      <c r="H51" s="29" t="s">
        <v>72</v>
      </c>
      <c r="I51" s="29" t="s">
        <v>72</v>
      </c>
      <c r="J51" s="13">
        <v>29576</v>
      </c>
      <c r="K51" s="17">
        <v>0.41039999999999999</v>
      </c>
      <c r="L51" s="13">
        <v>354986</v>
      </c>
      <c r="M51" s="17">
        <v>0.43309999999999998</v>
      </c>
      <c r="N51" s="11"/>
      <c r="O51" s="11"/>
      <c r="P51" s="11"/>
      <c r="Q51" s="11"/>
      <c r="R51" s="11"/>
      <c r="S51" s="11"/>
      <c r="T51" s="11"/>
      <c r="U51" s="11"/>
      <c r="V51" s="11"/>
      <c r="W51" s="11"/>
      <c r="X51" s="11"/>
      <c r="Y51" s="11"/>
      <c r="Z51" s="11"/>
      <c r="AA51" s="11"/>
      <c r="AB51" s="11"/>
      <c r="AC51" s="11"/>
      <c r="AD51" s="11"/>
      <c r="AE51" s="11"/>
      <c r="AF51" s="11"/>
      <c r="AG51" s="11"/>
      <c r="AH51" s="11"/>
      <c r="AI51" s="11"/>
      <c r="AJ51" s="11"/>
    </row>
    <row r="52" spans="1:36" x14ac:dyDescent="0.25">
      <c r="A52" s="33" t="s">
        <v>36</v>
      </c>
      <c r="B52" s="13">
        <v>17736</v>
      </c>
      <c r="C52" s="17">
        <v>5.0299999999999997E-2</v>
      </c>
      <c r="D52" s="13">
        <v>20312</v>
      </c>
      <c r="E52" s="17">
        <v>5.4899999999999997E-2</v>
      </c>
      <c r="F52" s="13">
        <v>28981</v>
      </c>
      <c r="G52" s="17">
        <v>7.46E-2</v>
      </c>
      <c r="H52" s="13">
        <v>41345</v>
      </c>
      <c r="I52" s="17">
        <v>0.10050000000000001</v>
      </c>
      <c r="J52" s="13">
        <v>57617</v>
      </c>
      <c r="K52" s="17">
        <v>0.13150000000000001</v>
      </c>
      <c r="L52" s="13">
        <v>570212</v>
      </c>
      <c r="M52" s="17">
        <v>0.1138</v>
      </c>
    </row>
    <row r="53" spans="1:36" x14ac:dyDescent="0.25">
      <c r="A53" s="27" t="s">
        <v>158</v>
      </c>
      <c r="B53" s="29" t="s">
        <v>72</v>
      </c>
      <c r="C53" s="29" t="s">
        <v>72</v>
      </c>
      <c r="D53" s="29" t="s">
        <v>72</v>
      </c>
      <c r="E53" s="29" t="s">
        <v>72</v>
      </c>
      <c r="F53" s="29" t="s">
        <v>72</v>
      </c>
      <c r="G53" s="29" t="s">
        <v>72</v>
      </c>
      <c r="H53" s="29" t="s">
        <v>72</v>
      </c>
      <c r="I53" s="29" t="s">
        <v>72</v>
      </c>
      <c r="J53" s="13">
        <v>31346</v>
      </c>
      <c r="K53" s="17">
        <v>0.58809999999999996</v>
      </c>
      <c r="L53" s="13">
        <v>358711</v>
      </c>
      <c r="M53" s="17">
        <v>0.64500000000000002</v>
      </c>
    </row>
    <row r="54" spans="1:36" x14ac:dyDescent="0.25">
      <c r="A54" s="27" t="s">
        <v>159</v>
      </c>
      <c r="B54" s="29" t="s">
        <v>72</v>
      </c>
      <c r="C54" s="29" t="s">
        <v>72</v>
      </c>
      <c r="D54" s="29" t="s">
        <v>72</v>
      </c>
      <c r="E54" s="29" t="s">
        <v>72</v>
      </c>
      <c r="F54" s="29" t="s">
        <v>72</v>
      </c>
      <c r="G54" s="29" t="s">
        <v>72</v>
      </c>
      <c r="H54" s="29" t="s">
        <v>72</v>
      </c>
      <c r="I54" s="29" t="s">
        <v>72</v>
      </c>
      <c r="J54" s="29">
        <v>25028</v>
      </c>
      <c r="K54" s="17">
        <v>0.46960000000000002</v>
      </c>
      <c r="L54" s="13">
        <v>276368</v>
      </c>
      <c r="M54" s="17">
        <v>0.49690000000000001</v>
      </c>
    </row>
    <row r="55" spans="1:36" x14ac:dyDescent="0.25">
      <c r="A55" s="33" t="s">
        <v>35</v>
      </c>
      <c r="B55" s="13">
        <v>31041</v>
      </c>
      <c r="C55" s="17">
        <v>7.17E-2</v>
      </c>
      <c r="D55" s="13">
        <v>44547</v>
      </c>
      <c r="E55" s="17">
        <v>9.6100000000000005E-2</v>
      </c>
      <c r="F55" s="13">
        <v>50336</v>
      </c>
      <c r="G55" s="17">
        <v>0.1105</v>
      </c>
      <c r="H55" s="13">
        <v>31573</v>
      </c>
      <c r="I55" s="17">
        <v>7.1199999999999999E-2</v>
      </c>
      <c r="J55" s="13">
        <v>46099</v>
      </c>
      <c r="K55" s="17">
        <v>9.8799999999999999E-2</v>
      </c>
      <c r="L55" s="13">
        <v>605943</v>
      </c>
      <c r="M55" s="17">
        <v>0.1134</v>
      </c>
    </row>
    <row r="56" spans="1:36" x14ac:dyDescent="0.25">
      <c r="A56" s="27" t="s">
        <v>158</v>
      </c>
      <c r="B56" s="29" t="s">
        <v>72</v>
      </c>
      <c r="C56" s="29" t="s">
        <v>72</v>
      </c>
      <c r="D56" s="29" t="s">
        <v>72</v>
      </c>
      <c r="E56" s="29" t="s">
        <v>72</v>
      </c>
      <c r="F56" s="29" t="s">
        <v>72</v>
      </c>
      <c r="G56" s="29" t="s">
        <v>72</v>
      </c>
      <c r="H56" s="29" t="s">
        <v>72</v>
      </c>
      <c r="I56" s="29" t="s">
        <v>72</v>
      </c>
      <c r="J56" s="13">
        <v>30709</v>
      </c>
      <c r="K56" s="17">
        <v>0.66620000000000001</v>
      </c>
      <c r="L56" s="13">
        <v>459217</v>
      </c>
      <c r="M56" s="17">
        <v>0.76729999999999998</v>
      </c>
    </row>
    <row r="57" spans="1:36" x14ac:dyDescent="0.25">
      <c r="A57" s="27" t="s">
        <v>159</v>
      </c>
      <c r="B57" s="29" t="s">
        <v>72</v>
      </c>
      <c r="C57" s="29" t="s">
        <v>72</v>
      </c>
      <c r="D57" s="29" t="s">
        <v>72</v>
      </c>
      <c r="E57" s="29" t="s">
        <v>72</v>
      </c>
      <c r="F57" s="29" t="s">
        <v>72</v>
      </c>
      <c r="G57" s="29" t="s">
        <v>72</v>
      </c>
      <c r="H57" s="29" t="s">
        <v>72</v>
      </c>
      <c r="I57" s="29" t="s">
        <v>72</v>
      </c>
      <c r="J57" s="29" t="s">
        <v>72</v>
      </c>
      <c r="K57" s="29" t="s">
        <v>72</v>
      </c>
      <c r="L57" s="13">
        <v>223579</v>
      </c>
      <c r="M57" s="17">
        <v>0.37359999999999999</v>
      </c>
    </row>
    <row r="58" spans="1:36" x14ac:dyDescent="0.25">
      <c r="A58" s="33" t="s">
        <v>62</v>
      </c>
      <c r="B58" s="13" t="s">
        <v>72</v>
      </c>
      <c r="C58" s="13" t="s">
        <v>72</v>
      </c>
      <c r="D58" s="13" t="s">
        <v>72</v>
      </c>
      <c r="E58" s="13" t="s">
        <v>72</v>
      </c>
      <c r="F58" s="13">
        <v>24575</v>
      </c>
      <c r="G58" s="17">
        <v>5.3800000000000001E-2</v>
      </c>
      <c r="H58" s="13">
        <v>19155</v>
      </c>
      <c r="I58" s="17">
        <v>4.3099999999999999E-2</v>
      </c>
      <c r="J58" s="13">
        <v>32141</v>
      </c>
      <c r="K58" s="17">
        <v>6.8900000000000003E-2</v>
      </c>
      <c r="L58" s="13">
        <v>296844</v>
      </c>
      <c r="M58" s="17">
        <v>5.5199999999999999E-2</v>
      </c>
    </row>
    <row r="59" spans="1:36" x14ac:dyDescent="0.25">
      <c r="A59" s="27" t="s">
        <v>158</v>
      </c>
      <c r="B59" s="29" t="s">
        <v>72</v>
      </c>
      <c r="C59" s="29" t="s">
        <v>72</v>
      </c>
      <c r="D59" s="29" t="s">
        <v>72</v>
      </c>
      <c r="E59" s="29" t="s">
        <v>72</v>
      </c>
      <c r="F59" s="29" t="s">
        <v>72</v>
      </c>
      <c r="G59" s="29" t="s">
        <v>72</v>
      </c>
      <c r="H59" s="29" t="s">
        <v>72</v>
      </c>
      <c r="I59" s="29" t="s">
        <v>72</v>
      </c>
      <c r="J59" s="29" t="s">
        <v>72</v>
      </c>
      <c r="K59" s="29" t="s">
        <v>72</v>
      </c>
      <c r="L59" s="13">
        <v>185591</v>
      </c>
      <c r="M59" s="17">
        <v>0.64159999999999995</v>
      </c>
      <c r="N59" s="11"/>
      <c r="O59" s="11"/>
      <c r="P59" s="11"/>
      <c r="Q59" s="11"/>
      <c r="R59" s="11"/>
      <c r="S59" s="11"/>
      <c r="T59" s="11"/>
      <c r="U59" s="11"/>
      <c r="V59" s="11"/>
      <c r="W59" s="11"/>
      <c r="X59" s="11"/>
      <c r="Y59" s="11"/>
      <c r="Z59" s="11"/>
      <c r="AA59" s="11"/>
      <c r="AB59" s="11"/>
      <c r="AC59" s="11"/>
      <c r="AD59" s="11"/>
      <c r="AE59" s="11"/>
      <c r="AF59" s="11"/>
      <c r="AG59" s="11"/>
      <c r="AH59" s="11"/>
      <c r="AI59" s="11"/>
      <c r="AJ59" s="11"/>
    </row>
    <row r="60" spans="1:36" x14ac:dyDescent="0.25">
      <c r="A60" s="27" t="s">
        <v>159</v>
      </c>
      <c r="B60" s="29" t="s">
        <v>72</v>
      </c>
      <c r="C60" s="29" t="s">
        <v>72</v>
      </c>
      <c r="D60" s="29" t="s">
        <v>72</v>
      </c>
      <c r="E60" s="29" t="s">
        <v>72</v>
      </c>
      <c r="F60" s="29" t="s">
        <v>72</v>
      </c>
      <c r="G60" s="29" t="s">
        <v>72</v>
      </c>
      <c r="H60" s="29" t="s">
        <v>72</v>
      </c>
      <c r="I60" s="29" t="s">
        <v>72</v>
      </c>
      <c r="J60" s="29" t="s">
        <v>72</v>
      </c>
      <c r="K60" s="29" t="s">
        <v>72</v>
      </c>
      <c r="L60" s="13">
        <v>168922</v>
      </c>
      <c r="M60" s="17">
        <v>0.58399999999999996</v>
      </c>
      <c r="N60" s="11"/>
      <c r="O60" s="11"/>
      <c r="P60" s="11"/>
      <c r="Q60" s="11"/>
      <c r="R60" s="11"/>
      <c r="S60" s="11"/>
      <c r="T60" s="11"/>
      <c r="U60" s="11"/>
      <c r="V60" s="11"/>
      <c r="W60" s="11"/>
      <c r="X60" s="11"/>
      <c r="Y60" s="11"/>
      <c r="Z60" s="11"/>
      <c r="AA60" s="11"/>
      <c r="AB60" s="11"/>
      <c r="AC60" s="11"/>
      <c r="AD60" s="11"/>
      <c r="AE60" s="11"/>
      <c r="AF60" s="11"/>
      <c r="AG60" s="11"/>
      <c r="AH60" s="11"/>
      <c r="AI60" s="11"/>
      <c r="AJ60" s="11"/>
    </row>
    <row r="61" spans="1:36" x14ac:dyDescent="0.25">
      <c r="A61" s="63" t="s">
        <v>173</v>
      </c>
      <c r="B61" s="13" t="s">
        <v>72</v>
      </c>
      <c r="C61" s="13" t="s">
        <v>72</v>
      </c>
      <c r="D61" s="13" t="s">
        <v>72</v>
      </c>
      <c r="E61" s="13" t="s">
        <v>72</v>
      </c>
      <c r="F61" s="13">
        <v>32676</v>
      </c>
      <c r="G61" s="17">
        <v>0.13880000000000001</v>
      </c>
      <c r="H61" s="13">
        <v>32469</v>
      </c>
      <c r="I61" s="17">
        <v>0.15110000000000001</v>
      </c>
      <c r="J61" s="13">
        <v>23428</v>
      </c>
      <c r="K61" s="17">
        <v>0.1099</v>
      </c>
      <c r="L61" s="13">
        <v>345778</v>
      </c>
      <c r="M61" s="17">
        <v>0.1328</v>
      </c>
    </row>
    <row r="62" spans="1:36" x14ac:dyDescent="0.25">
      <c r="A62" s="28" t="s">
        <v>104</v>
      </c>
      <c r="B62" s="29" t="s">
        <v>72</v>
      </c>
      <c r="C62" s="29" t="s">
        <v>72</v>
      </c>
      <c r="D62" s="29" t="s">
        <v>72</v>
      </c>
      <c r="E62" s="29" t="s">
        <v>72</v>
      </c>
      <c r="F62" s="29" t="s">
        <v>72</v>
      </c>
      <c r="G62" s="29" t="s">
        <v>72</v>
      </c>
      <c r="H62" s="29" t="s">
        <v>72</v>
      </c>
      <c r="I62" s="29" t="s">
        <v>72</v>
      </c>
      <c r="J62" s="13">
        <v>42026</v>
      </c>
      <c r="K62" s="17">
        <v>9.01E-2</v>
      </c>
      <c r="L62" s="13">
        <v>291358</v>
      </c>
      <c r="M62" s="17">
        <v>5.4300000000000001E-2</v>
      </c>
      <c r="N62" s="11"/>
      <c r="O62" s="11"/>
      <c r="P62" s="11"/>
      <c r="Q62" s="11"/>
      <c r="R62" s="11"/>
      <c r="S62" s="11"/>
      <c r="T62" s="11"/>
      <c r="U62" s="11"/>
      <c r="V62" s="11"/>
      <c r="W62" s="11"/>
      <c r="X62" s="11"/>
      <c r="Y62" s="11"/>
      <c r="Z62" s="11"/>
      <c r="AA62" s="11"/>
      <c r="AB62" s="11"/>
      <c r="AC62" s="11"/>
      <c r="AD62" s="11"/>
      <c r="AE62" s="11"/>
      <c r="AF62" s="11"/>
      <c r="AG62" s="11"/>
      <c r="AH62" s="11"/>
      <c r="AI62" s="11"/>
      <c r="AJ62" s="11"/>
    </row>
    <row r="63" spans="1:36" x14ac:dyDescent="0.25">
      <c r="A63" s="28" t="s">
        <v>105</v>
      </c>
      <c r="B63" s="29" t="s">
        <v>72</v>
      </c>
      <c r="C63" s="29" t="s">
        <v>72</v>
      </c>
      <c r="D63" s="29" t="s">
        <v>72</v>
      </c>
      <c r="E63" s="29" t="s">
        <v>72</v>
      </c>
      <c r="F63" s="29" t="s">
        <v>72</v>
      </c>
      <c r="G63" s="29" t="s">
        <v>72</v>
      </c>
      <c r="H63" s="29" t="s">
        <v>72</v>
      </c>
      <c r="I63" s="29" t="s">
        <v>72</v>
      </c>
      <c r="J63" s="13">
        <v>29097</v>
      </c>
      <c r="K63" s="17">
        <v>6.2399999999999997E-2</v>
      </c>
      <c r="L63" s="13">
        <v>295586</v>
      </c>
      <c r="M63" s="17">
        <v>5.5199999999999999E-2</v>
      </c>
      <c r="N63" s="11"/>
      <c r="O63" s="11"/>
      <c r="P63" s="11"/>
      <c r="Q63" s="11"/>
      <c r="R63" s="11"/>
      <c r="S63" s="11"/>
      <c r="T63" s="11"/>
      <c r="U63" s="11"/>
      <c r="V63" s="11"/>
      <c r="W63" s="11"/>
      <c r="X63" s="11"/>
      <c r="Y63" s="11"/>
      <c r="Z63" s="11"/>
      <c r="AA63" s="11"/>
      <c r="AB63" s="11"/>
      <c r="AC63" s="11"/>
      <c r="AD63" s="11"/>
      <c r="AE63" s="11"/>
      <c r="AF63" s="11"/>
      <c r="AG63" s="11"/>
      <c r="AH63" s="11"/>
      <c r="AI63" s="11"/>
      <c r="AJ63" s="11"/>
    </row>
    <row r="64" spans="1:36" x14ac:dyDescent="0.25">
      <c r="A64" s="28" t="s">
        <v>106</v>
      </c>
      <c r="B64" s="29" t="s">
        <v>72</v>
      </c>
      <c r="C64" s="29" t="s">
        <v>72</v>
      </c>
      <c r="D64" s="29" t="s">
        <v>72</v>
      </c>
      <c r="E64" s="29" t="s">
        <v>72</v>
      </c>
      <c r="F64" s="29" t="s">
        <v>72</v>
      </c>
      <c r="G64" s="29" t="s">
        <v>72</v>
      </c>
      <c r="H64" s="29" t="s">
        <v>72</v>
      </c>
      <c r="I64" s="29" t="s">
        <v>72</v>
      </c>
      <c r="J64" s="13">
        <v>29550</v>
      </c>
      <c r="K64" s="17">
        <v>6.3799999999999996E-2</v>
      </c>
      <c r="L64" s="13">
        <v>297652</v>
      </c>
      <c r="M64" s="17">
        <v>5.5500000000000001E-2</v>
      </c>
      <c r="N64" s="11"/>
      <c r="O64" s="11"/>
      <c r="P64" s="11"/>
      <c r="Q64" s="11"/>
      <c r="R64" s="11"/>
      <c r="S64" s="11"/>
      <c r="T64" s="11"/>
      <c r="U64" s="11"/>
      <c r="V64" s="11"/>
      <c r="W64" s="11"/>
      <c r="X64" s="11"/>
      <c r="Y64" s="11"/>
      <c r="Z64" s="11"/>
      <c r="AA64" s="11"/>
      <c r="AB64" s="11"/>
      <c r="AC64" s="11"/>
      <c r="AD64" s="11"/>
      <c r="AE64" s="11"/>
      <c r="AF64" s="11"/>
      <c r="AG64" s="11"/>
      <c r="AH64" s="11"/>
      <c r="AI64" s="11"/>
      <c r="AJ64" s="11"/>
    </row>
    <row r="65" spans="1:36" x14ac:dyDescent="0.25">
      <c r="A65" s="28" t="s">
        <v>107</v>
      </c>
      <c r="B65" s="29" t="s">
        <v>72</v>
      </c>
      <c r="C65" s="29" t="s">
        <v>72</v>
      </c>
      <c r="D65" s="29" t="s">
        <v>72</v>
      </c>
      <c r="E65" s="29" t="s">
        <v>72</v>
      </c>
      <c r="F65" s="29" t="s">
        <v>72</v>
      </c>
      <c r="G65" s="29" t="s">
        <v>72</v>
      </c>
      <c r="H65" s="29" t="s">
        <v>72</v>
      </c>
      <c r="I65" s="29" t="s">
        <v>72</v>
      </c>
      <c r="J65" s="13">
        <v>49436</v>
      </c>
      <c r="K65" s="17">
        <v>0.1061</v>
      </c>
      <c r="L65" s="13">
        <v>386408</v>
      </c>
      <c r="M65" s="17">
        <v>7.2099999999999997E-2</v>
      </c>
      <c r="N65" s="11"/>
      <c r="O65" s="11"/>
      <c r="P65" s="11"/>
      <c r="Q65" s="11"/>
      <c r="R65" s="11"/>
      <c r="S65" s="11"/>
      <c r="T65" s="11"/>
      <c r="U65" s="11"/>
      <c r="V65" s="11"/>
      <c r="W65" s="11"/>
      <c r="X65" s="11"/>
      <c r="Y65" s="11"/>
      <c r="Z65" s="11"/>
      <c r="AA65" s="11"/>
      <c r="AB65" s="11"/>
      <c r="AC65" s="11"/>
      <c r="AD65" s="11"/>
      <c r="AE65" s="11"/>
      <c r="AF65" s="11"/>
      <c r="AG65" s="11"/>
      <c r="AH65" s="11"/>
      <c r="AI65" s="11"/>
      <c r="AJ65" s="11"/>
    </row>
    <row r="66" spans="1:36" x14ac:dyDescent="0.25">
      <c r="A66" s="92" t="s">
        <v>59</v>
      </c>
      <c r="B66" s="93"/>
      <c r="C66" s="93"/>
      <c r="D66" s="93"/>
      <c r="E66" s="93"/>
      <c r="F66" s="93"/>
      <c r="G66" s="93"/>
      <c r="H66" s="93"/>
      <c r="I66" s="93"/>
      <c r="J66" s="93"/>
      <c r="K66" s="93"/>
      <c r="L66" s="76"/>
      <c r="M66" s="76"/>
    </row>
    <row r="67" spans="1:36" x14ac:dyDescent="0.25">
      <c r="A67" s="33" t="s">
        <v>30</v>
      </c>
      <c r="B67" s="13">
        <v>266389</v>
      </c>
      <c r="C67" s="17">
        <v>0.61219999999999997</v>
      </c>
      <c r="D67" s="13">
        <v>272291</v>
      </c>
      <c r="E67" s="17">
        <v>0.58730000000000004</v>
      </c>
      <c r="F67" s="13">
        <v>279005</v>
      </c>
      <c r="G67" s="17">
        <v>0.61560000000000004</v>
      </c>
      <c r="H67" s="13">
        <v>284675</v>
      </c>
      <c r="I67" s="17">
        <v>0.64610000000000001</v>
      </c>
      <c r="J67" s="13">
        <v>260749</v>
      </c>
      <c r="K67" s="17">
        <v>0.56479999999999997</v>
      </c>
      <c r="L67" s="13">
        <v>3549819</v>
      </c>
      <c r="M67" s="17">
        <v>0.66400000000000003</v>
      </c>
    </row>
    <row r="68" spans="1:36" x14ac:dyDescent="0.25">
      <c r="A68" s="33" t="s">
        <v>31</v>
      </c>
      <c r="B68" s="13">
        <v>282441</v>
      </c>
      <c r="C68" s="17">
        <v>0.65980000000000005</v>
      </c>
      <c r="D68" s="13">
        <v>268981</v>
      </c>
      <c r="E68" s="17">
        <v>0.58620000000000005</v>
      </c>
      <c r="F68" s="13">
        <v>287943</v>
      </c>
      <c r="G68" s="17">
        <v>0.63570000000000004</v>
      </c>
      <c r="H68" s="13">
        <v>327472</v>
      </c>
      <c r="I68" s="17">
        <v>0.75060000000000004</v>
      </c>
      <c r="J68" s="13">
        <v>329332</v>
      </c>
      <c r="K68" s="17">
        <v>0.71409999999999996</v>
      </c>
      <c r="L68" s="13">
        <v>3726709</v>
      </c>
      <c r="M68" s="17">
        <v>0.7026</v>
      </c>
    </row>
    <row r="69" spans="1:36" x14ac:dyDescent="0.25">
      <c r="A69" s="33" t="s">
        <v>32</v>
      </c>
      <c r="B69" s="13" t="s">
        <v>72</v>
      </c>
      <c r="C69" s="17" t="s">
        <v>72</v>
      </c>
      <c r="D69" s="13" t="s">
        <v>72</v>
      </c>
      <c r="E69" s="17" t="s">
        <v>72</v>
      </c>
      <c r="F69" s="13">
        <v>372728</v>
      </c>
      <c r="G69" s="17">
        <v>0.81930000000000003</v>
      </c>
      <c r="H69" s="13">
        <v>381338</v>
      </c>
      <c r="I69" s="17">
        <v>0.86419999999999997</v>
      </c>
      <c r="J69" s="13">
        <v>379074</v>
      </c>
      <c r="K69" s="17">
        <v>0.81730000000000003</v>
      </c>
      <c r="L69" s="13">
        <v>4484274</v>
      </c>
      <c r="M69" s="17">
        <v>0.83830000000000005</v>
      </c>
    </row>
    <row r="70" spans="1:36" x14ac:dyDescent="0.25">
      <c r="A70" s="33" t="s">
        <v>33</v>
      </c>
      <c r="B70" s="13" t="s">
        <v>72</v>
      </c>
      <c r="C70" s="17" t="s">
        <v>72</v>
      </c>
      <c r="D70" s="13" t="s">
        <v>72</v>
      </c>
      <c r="E70" s="17" t="s">
        <v>72</v>
      </c>
      <c r="F70" s="13">
        <v>82194</v>
      </c>
      <c r="G70" s="17">
        <v>0.1807</v>
      </c>
      <c r="H70" s="13">
        <v>59947</v>
      </c>
      <c r="I70" s="17">
        <v>0.1358</v>
      </c>
      <c r="J70" s="13">
        <v>84724</v>
      </c>
      <c r="K70" s="17">
        <v>0.1827</v>
      </c>
      <c r="L70" s="13">
        <v>864655</v>
      </c>
      <c r="M70" s="17">
        <v>0.16170000000000001</v>
      </c>
    </row>
    <row r="71" spans="1:36" x14ac:dyDescent="0.25">
      <c r="A71" s="92" t="s">
        <v>78</v>
      </c>
      <c r="B71" s="93"/>
      <c r="C71" s="93"/>
      <c r="D71" s="93"/>
      <c r="E71" s="93"/>
      <c r="F71" s="93"/>
      <c r="G71" s="93"/>
      <c r="H71" s="93"/>
      <c r="I71" s="93"/>
      <c r="J71" s="93"/>
      <c r="K71" s="93"/>
      <c r="L71" s="76"/>
      <c r="M71" s="76"/>
    </row>
    <row r="72" spans="1:36" x14ac:dyDescent="0.25">
      <c r="A72" s="30" t="s">
        <v>161</v>
      </c>
      <c r="B72" s="13" t="s">
        <v>72</v>
      </c>
      <c r="C72" s="13" t="str">
        <f>Colorado!$C$85</f>
        <v>NA</v>
      </c>
      <c r="D72" s="13" t="str">
        <f>Colorado!$D$85</f>
        <v>NA</v>
      </c>
      <c r="E72" s="13" t="str">
        <f>Colorado!$E$85</f>
        <v>NA</v>
      </c>
      <c r="F72" s="13">
        <v>360886</v>
      </c>
      <c r="G72" s="17">
        <v>0.86339999999999995</v>
      </c>
      <c r="H72" s="13">
        <v>356987</v>
      </c>
      <c r="I72" s="17">
        <v>0.90010000000000001</v>
      </c>
      <c r="J72" s="13">
        <v>369187</v>
      </c>
      <c r="K72" s="17">
        <v>0.8599</v>
      </c>
      <c r="L72" s="13">
        <v>4358606</v>
      </c>
      <c r="M72" s="17">
        <v>0.88219999999999998</v>
      </c>
    </row>
    <row r="73" spans="1:36" x14ac:dyDescent="0.25">
      <c r="A73" s="30" t="s">
        <v>162</v>
      </c>
      <c r="B73" s="13" t="str">
        <f>Colorado!$B$86</f>
        <v>NA</v>
      </c>
      <c r="C73" s="13" t="str">
        <f>Colorado!$C$86</f>
        <v>NA</v>
      </c>
      <c r="D73" s="13" t="str">
        <f>Colorado!$D$86</f>
        <v>NA</v>
      </c>
      <c r="E73" s="13" t="str">
        <f>Colorado!$E$86</f>
        <v>NA</v>
      </c>
      <c r="F73" s="13">
        <v>57086</v>
      </c>
      <c r="G73" s="17">
        <v>0.1366</v>
      </c>
      <c r="H73" s="13">
        <v>39603</v>
      </c>
      <c r="I73" s="17">
        <v>9.9900000000000003E-2</v>
      </c>
      <c r="J73" s="13">
        <v>60142</v>
      </c>
      <c r="K73" s="17">
        <v>0.1401</v>
      </c>
      <c r="L73" s="13">
        <v>581751</v>
      </c>
      <c r="M73" s="17">
        <v>0.1178</v>
      </c>
    </row>
    <row r="74" spans="1:36" x14ac:dyDescent="0.25">
      <c r="A74" s="64" t="s">
        <v>163</v>
      </c>
      <c r="B74" s="13" t="str">
        <f>Colorado!$B$87</f>
        <v>NA</v>
      </c>
      <c r="C74" s="13" t="str">
        <f>Colorado!$C$87</f>
        <v>NA</v>
      </c>
      <c r="D74" s="13" t="str">
        <f>Colorado!$D$87</f>
        <v>NA</v>
      </c>
      <c r="E74" s="13" t="str">
        <f>Colorado!$E$87</f>
        <v>NA</v>
      </c>
      <c r="F74" s="13">
        <v>52160</v>
      </c>
      <c r="G74" s="17">
        <v>0.1245</v>
      </c>
      <c r="H74" s="13">
        <v>32881</v>
      </c>
      <c r="I74" s="17">
        <v>8.09E-2</v>
      </c>
      <c r="J74" s="13">
        <v>26344</v>
      </c>
      <c r="K74" s="17">
        <v>5.9799999999999999E-2</v>
      </c>
      <c r="L74" s="13">
        <v>381689</v>
      </c>
      <c r="M74" s="17">
        <v>7.5999999999999998E-2</v>
      </c>
    </row>
    <row r="75" spans="1:36" x14ac:dyDescent="0.25">
      <c r="A75" s="32" t="s">
        <v>108</v>
      </c>
      <c r="B75" s="13" t="s">
        <v>72</v>
      </c>
      <c r="C75" s="13" t="s">
        <v>72</v>
      </c>
      <c r="D75" s="13" t="s">
        <v>72</v>
      </c>
      <c r="E75" s="13" t="s">
        <v>72</v>
      </c>
      <c r="F75" s="13" t="s">
        <v>72</v>
      </c>
      <c r="G75" s="13" t="s">
        <v>72</v>
      </c>
      <c r="H75" s="13" t="s">
        <v>72</v>
      </c>
      <c r="I75" s="13" t="s">
        <v>72</v>
      </c>
      <c r="J75" s="13">
        <v>56277</v>
      </c>
      <c r="K75" s="17">
        <v>0.12759999999999999</v>
      </c>
      <c r="L75" s="13">
        <v>800880</v>
      </c>
      <c r="M75" s="17">
        <v>0.1603</v>
      </c>
      <c r="N75" s="11"/>
      <c r="O75" s="11"/>
      <c r="P75" s="11"/>
      <c r="Q75" s="11"/>
      <c r="R75" s="11"/>
      <c r="S75" s="11"/>
      <c r="T75" s="11"/>
      <c r="U75" s="11"/>
      <c r="V75" s="11"/>
      <c r="W75" s="11"/>
      <c r="X75" s="11"/>
      <c r="Y75" s="11"/>
      <c r="Z75" s="11"/>
      <c r="AA75" s="11"/>
      <c r="AB75" s="11"/>
      <c r="AC75" s="11"/>
      <c r="AD75" s="11"/>
      <c r="AE75" s="11"/>
      <c r="AF75" s="11"/>
      <c r="AG75" s="11"/>
      <c r="AH75" s="11"/>
      <c r="AI75" s="11"/>
      <c r="AJ75" s="11"/>
    </row>
    <row r="76" spans="1:36" x14ac:dyDescent="0.25">
      <c r="A76" s="32" t="s">
        <v>109</v>
      </c>
      <c r="B76" s="13" t="s">
        <v>72</v>
      </c>
      <c r="C76" s="13" t="s">
        <v>72</v>
      </c>
      <c r="D76" s="13" t="s">
        <v>72</v>
      </c>
      <c r="E76" s="13" t="s">
        <v>72</v>
      </c>
      <c r="F76" s="13" t="s">
        <v>72</v>
      </c>
      <c r="G76" s="13" t="s">
        <v>72</v>
      </c>
      <c r="H76" s="13" t="s">
        <v>72</v>
      </c>
      <c r="I76" s="13" t="s">
        <v>72</v>
      </c>
      <c r="J76" s="13">
        <v>56008</v>
      </c>
      <c r="K76" s="17">
        <v>0.12670000000000001</v>
      </c>
      <c r="L76" s="13">
        <v>734096</v>
      </c>
      <c r="M76" s="17">
        <v>0.1462</v>
      </c>
      <c r="N76" s="11"/>
      <c r="O76" s="11"/>
      <c r="P76" s="11"/>
      <c r="Q76" s="11"/>
      <c r="R76" s="11"/>
      <c r="S76" s="11"/>
      <c r="T76" s="11"/>
      <c r="U76" s="11"/>
      <c r="V76" s="11"/>
      <c r="W76" s="11"/>
      <c r="X76" s="11"/>
      <c r="Y76" s="11"/>
      <c r="Z76" s="11"/>
      <c r="AA76" s="11"/>
      <c r="AB76" s="11"/>
      <c r="AC76" s="11"/>
      <c r="AD76" s="11"/>
      <c r="AE76" s="11"/>
      <c r="AF76" s="11"/>
      <c r="AG76" s="11"/>
      <c r="AH76" s="11"/>
      <c r="AI76" s="11"/>
      <c r="AJ76" s="11"/>
    </row>
    <row r="77" spans="1:36" x14ac:dyDescent="0.25">
      <c r="A77" s="92" t="s">
        <v>57</v>
      </c>
      <c r="B77" s="93"/>
      <c r="C77" s="93"/>
      <c r="D77" s="93"/>
      <c r="E77" s="93"/>
      <c r="F77" s="93"/>
      <c r="G77" s="93"/>
      <c r="H77" s="93"/>
      <c r="I77" s="93"/>
      <c r="J77" s="93"/>
      <c r="K77" s="93"/>
      <c r="L77" s="76"/>
      <c r="M77" s="76"/>
    </row>
    <row r="78" spans="1:36" x14ac:dyDescent="0.25">
      <c r="A78" s="4" t="s">
        <v>52</v>
      </c>
      <c r="B78" s="13">
        <v>367483</v>
      </c>
      <c r="C78" s="17">
        <v>0.84460000000000002</v>
      </c>
      <c r="D78" s="13">
        <v>384603</v>
      </c>
      <c r="E78" s="17">
        <v>0.82089999999999996</v>
      </c>
      <c r="F78" s="13">
        <v>380995</v>
      </c>
      <c r="G78" s="17">
        <v>0.83379999999999999</v>
      </c>
      <c r="H78" s="13">
        <v>388588</v>
      </c>
      <c r="I78" s="17">
        <v>0.87619999999999998</v>
      </c>
      <c r="J78" s="13">
        <v>388328</v>
      </c>
      <c r="K78" s="17">
        <v>0.83220000000000005</v>
      </c>
      <c r="L78" s="13">
        <v>4648603</v>
      </c>
      <c r="M78" s="17">
        <v>0.86619999999999997</v>
      </c>
    </row>
    <row r="79" spans="1:36" x14ac:dyDescent="0.25">
      <c r="A79" s="4" t="s">
        <v>53</v>
      </c>
      <c r="B79" s="13">
        <v>67639</v>
      </c>
      <c r="C79" s="17">
        <v>0.15540000000000001</v>
      </c>
      <c r="D79" s="13">
        <v>83883</v>
      </c>
      <c r="E79" s="17">
        <v>0.17910000000000001</v>
      </c>
      <c r="F79" s="13">
        <v>75970</v>
      </c>
      <c r="G79" s="17">
        <v>0.16619999999999999</v>
      </c>
      <c r="H79" s="13">
        <v>54895</v>
      </c>
      <c r="I79" s="17">
        <v>0.12379999999999999</v>
      </c>
      <c r="J79" s="13">
        <v>78288</v>
      </c>
      <c r="K79" s="17">
        <v>0.1678</v>
      </c>
      <c r="L79" s="13">
        <v>717838</v>
      </c>
      <c r="M79" s="17">
        <v>0.1338</v>
      </c>
    </row>
    <row r="80" spans="1:36" x14ac:dyDescent="0.25">
      <c r="A80" s="30" t="s">
        <v>164</v>
      </c>
      <c r="B80" s="13">
        <v>52460</v>
      </c>
      <c r="C80" s="17">
        <v>0.17130000000000001</v>
      </c>
      <c r="D80" s="13">
        <v>70296</v>
      </c>
      <c r="E80" s="17">
        <v>0.2094</v>
      </c>
      <c r="F80" s="13">
        <v>42832</v>
      </c>
      <c r="G80" s="17">
        <v>0.13120000000000001</v>
      </c>
      <c r="H80" s="13">
        <v>67151</v>
      </c>
      <c r="I80" s="17">
        <v>0.2122</v>
      </c>
      <c r="J80" s="36">
        <v>92170</v>
      </c>
      <c r="K80" s="37">
        <v>0.2732</v>
      </c>
      <c r="L80" s="36">
        <v>1005546</v>
      </c>
      <c r="M80" s="37">
        <v>0.2447</v>
      </c>
    </row>
    <row r="81" spans="1:36" x14ac:dyDescent="0.25">
      <c r="A81" s="92" t="s">
        <v>56</v>
      </c>
      <c r="B81" s="93"/>
      <c r="C81" s="93"/>
      <c r="D81" s="93"/>
      <c r="E81" s="93"/>
      <c r="F81" s="93"/>
      <c r="G81" s="93"/>
      <c r="H81" s="93"/>
      <c r="I81" s="93"/>
      <c r="J81" s="93"/>
      <c r="K81" s="93"/>
      <c r="L81" s="76"/>
      <c r="M81" s="76"/>
    </row>
    <row r="82" spans="1:36" x14ac:dyDescent="0.25">
      <c r="A82" s="30" t="s">
        <v>165</v>
      </c>
      <c r="B82" s="29" t="s">
        <v>72</v>
      </c>
      <c r="C82" s="29" t="s">
        <v>72</v>
      </c>
      <c r="D82" s="29" t="s">
        <v>72</v>
      </c>
      <c r="E82" s="29" t="s">
        <v>72</v>
      </c>
      <c r="F82" s="29" t="s">
        <v>72</v>
      </c>
      <c r="G82" s="29" t="s">
        <v>72</v>
      </c>
      <c r="H82" s="29" t="s">
        <v>72</v>
      </c>
      <c r="I82" s="29" t="s">
        <v>72</v>
      </c>
      <c r="J82" s="29" t="s">
        <v>72</v>
      </c>
      <c r="K82" s="29" t="s">
        <v>72</v>
      </c>
      <c r="L82" s="39">
        <v>282050</v>
      </c>
      <c r="M82" s="40">
        <v>0.84570000000000001</v>
      </c>
    </row>
    <row r="83" spans="1:36" x14ac:dyDescent="0.25">
      <c r="A83" s="31" t="s">
        <v>166</v>
      </c>
      <c r="B83" s="12" t="s">
        <v>72</v>
      </c>
      <c r="C83" s="12" t="s">
        <v>72</v>
      </c>
      <c r="D83" s="12" t="s">
        <v>72</v>
      </c>
      <c r="E83" s="12" t="s">
        <v>72</v>
      </c>
      <c r="F83" s="12" t="s">
        <v>72</v>
      </c>
      <c r="G83" s="12" t="s">
        <v>72</v>
      </c>
      <c r="H83" s="12" t="s">
        <v>72</v>
      </c>
      <c r="I83" s="12" t="s">
        <v>72</v>
      </c>
      <c r="J83" s="13">
        <v>57274</v>
      </c>
      <c r="K83" s="17">
        <v>0.2082</v>
      </c>
      <c r="L83" s="13">
        <v>902647</v>
      </c>
      <c r="M83" s="17">
        <v>0.2586</v>
      </c>
      <c r="N83" s="11"/>
      <c r="O83" s="11"/>
      <c r="P83" s="11"/>
      <c r="Q83" s="11"/>
      <c r="R83" s="11"/>
      <c r="S83" s="11"/>
      <c r="T83" s="11"/>
      <c r="U83" s="11"/>
      <c r="V83" s="11"/>
      <c r="W83" s="11"/>
      <c r="X83" s="11"/>
      <c r="Y83" s="11"/>
      <c r="Z83" s="11"/>
      <c r="AA83" s="11"/>
      <c r="AB83" s="11"/>
      <c r="AC83" s="11"/>
      <c r="AD83" s="11"/>
      <c r="AE83" s="11"/>
      <c r="AF83" s="11"/>
      <c r="AG83" s="11"/>
      <c r="AH83" s="11"/>
      <c r="AI83" s="11"/>
      <c r="AJ83" s="11"/>
    </row>
    <row r="84" spans="1:36" x14ac:dyDescent="0.25">
      <c r="A84" s="94" t="s">
        <v>34</v>
      </c>
      <c r="B84" s="95"/>
      <c r="C84" s="95"/>
      <c r="D84" s="95"/>
      <c r="E84" s="95"/>
      <c r="F84" s="95"/>
      <c r="G84" s="95"/>
      <c r="H84" s="95"/>
      <c r="I84" s="95"/>
      <c r="J84" s="95"/>
      <c r="K84" s="96"/>
      <c r="L84" s="97"/>
      <c r="M84" s="97"/>
    </row>
    <row r="85" spans="1:36" x14ac:dyDescent="0.25">
      <c r="A85" s="4" t="s">
        <v>41</v>
      </c>
      <c r="B85" s="13">
        <v>58067</v>
      </c>
      <c r="C85" s="17">
        <v>0.13500000000000001</v>
      </c>
      <c r="D85" s="13">
        <v>49219</v>
      </c>
      <c r="E85" s="17">
        <v>0.1051</v>
      </c>
      <c r="F85" s="13">
        <v>46963</v>
      </c>
      <c r="G85" s="17">
        <v>0.10290000000000001</v>
      </c>
      <c r="H85" s="13">
        <v>48707</v>
      </c>
      <c r="I85" s="17">
        <v>0.10979999999999999</v>
      </c>
      <c r="J85" s="13">
        <v>52670</v>
      </c>
      <c r="K85" s="17">
        <v>0.1132</v>
      </c>
      <c r="L85" s="13">
        <v>572036</v>
      </c>
      <c r="M85" s="17">
        <v>0.1066</v>
      </c>
    </row>
    <row r="86" spans="1:36" x14ac:dyDescent="0.25">
      <c r="A86" s="4" t="s">
        <v>42</v>
      </c>
      <c r="B86" s="13">
        <v>55211</v>
      </c>
      <c r="C86" s="17">
        <v>0.12790000000000001</v>
      </c>
      <c r="D86" s="13">
        <v>61569</v>
      </c>
      <c r="E86" s="17">
        <v>0.13159999999999999</v>
      </c>
      <c r="F86" s="13">
        <v>74300</v>
      </c>
      <c r="G86" s="17">
        <v>0.16320000000000001</v>
      </c>
      <c r="H86" s="13">
        <v>48210</v>
      </c>
      <c r="I86" s="17">
        <v>0.1096</v>
      </c>
      <c r="J86" s="13">
        <v>57699</v>
      </c>
      <c r="K86" s="17">
        <v>0.1249</v>
      </c>
      <c r="L86" s="13">
        <v>543610</v>
      </c>
      <c r="M86" s="17">
        <v>0.1013</v>
      </c>
    </row>
    <row r="87" spans="1:36" x14ac:dyDescent="0.25">
      <c r="A87" s="4" t="s">
        <v>43</v>
      </c>
      <c r="B87" s="13">
        <v>60231</v>
      </c>
      <c r="C87" s="17">
        <v>0.1389</v>
      </c>
      <c r="D87" s="13">
        <v>51988</v>
      </c>
      <c r="E87" s="17">
        <v>0.1111</v>
      </c>
      <c r="F87" s="13">
        <v>66214</v>
      </c>
      <c r="G87" s="17">
        <v>0.1452</v>
      </c>
      <c r="H87" s="13">
        <v>48217</v>
      </c>
      <c r="I87" s="17">
        <v>0.1086</v>
      </c>
      <c r="J87" s="13">
        <v>57386</v>
      </c>
      <c r="K87" s="17">
        <v>0.1232</v>
      </c>
      <c r="L87" s="13">
        <v>603207</v>
      </c>
      <c r="M87" s="17">
        <v>0.1125</v>
      </c>
    </row>
    <row r="88" spans="1:36" x14ac:dyDescent="0.25">
      <c r="A88" s="4" t="s">
        <v>44</v>
      </c>
      <c r="B88" s="13">
        <v>105105</v>
      </c>
      <c r="C88" s="17">
        <v>0.24329999999999999</v>
      </c>
      <c r="D88" s="13">
        <v>102727</v>
      </c>
      <c r="E88" s="17">
        <v>0.2203</v>
      </c>
      <c r="F88" s="13">
        <v>107995</v>
      </c>
      <c r="G88" s="17">
        <v>0.2374</v>
      </c>
      <c r="H88" s="13">
        <v>75633</v>
      </c>
      <c r="I88" s="17">
        <v>0.1721</v>
      </c>
      <c r="J88" s="13">
        <v>73620</v>
      </c>
      <c r="K88" s="17">
        <v>0.158</v>
      </c>
      <c r="L88" s="13">
        <v>841262</v>
      </c>
      <c r="M88" s="17">
        <v>0.1575</v>
      </c>
    </row>
    <row r="89" spans="1:36" x14ac:dyDescent="0.25">
      <c r="A89" s="4" t="s">
        <v>45</v>
      </c>
      <c r="B89" s="13">
        <v>106341</v>
      </c>
      <c r="C89" s="17">
        <v>0.24529999999999999</v>
      </c>
      <c r="D89" s="13">
        <v>123697</v>
      </c>
      <c r="E89" s="17">
        <v>0.26569999999999999</v>
      </c>
      <c r="F89" s="13">
        <v>82308</v>
      </c>
      <c r="G89" s="17">
        <v>0.1799</v>
      </c>
      <c r="H89" s="13">
        <v>73180</v>
      </c>
      <c r="I89" s="17">
        <v>0.16539999999999999</v>
      </c>
      <c r="J89" s="13">
        <v>62046</v>
      </c>
      <c r="K89" s="17">
        <v>0.1343</v>
      </c>
      <c r="L89" s="13">
        <v>749404</v>
      </c>
      <c r="M89" s="17">
        <v>0.1401</v>
      </c>
    </row>
    <row r="90" spans="1:36" x14ac:dyDescent="0.25">
      <c r="A90" s="92" t="s">
        <v>73</v>
      </c>
      <c r="B90" s="93"/>
      <c r="C90" s="93"/>
      <c r="D90" s="93"/>
      <c r="E90" s="93"/>
      <c r="F90" s="93"/>
      <c r="G90" s="93"/>
      <c r="H90" s="93"/>
      <c r="I90" s="93"/>
      <c r="J90" s="93"/>
      <c r="K90" s="93"/>
      <c r="L90" s="76"/>
      <c r="M90" s="76"/>
    </row>
    <row r="91" spans="1:36" s="10" customFormat="1" x14ac:dyDescent="0.25">
      <c r="A91" s="30" t="s">
        <v>110</v>
      </c>
      <c r="B91" s="29" t="s">
        <v>72</v>
      </c>
      <c r="C91" s="29" t="s">
        <v>72</v>
      </c>
      <c r="D91" s="29" t="s">
        <v>72</v>
      </c>
      <c r="E91" s="29" t="s">
        <v>72</v>
      </c>
      <c r="F91" s="29" t="s">
        <v>72</v>
      </c>
      <c r="G91" s="29" t="s">
        <v>72</v>
      </c>
      <c r="H91" s="29" t="s">
        <v>72</v>
      </c>
      <c r="I91" s="29" t="s">
        <v>72</v>
      </c>
      <c r="J91" s="13">
        <v>34617</v>
      </c>
      <c r="K91" s="17">
        <v>0.1056</v>
      </c>
      <c r="L91" s="13">
        <v>293472</v>
      </c>
      <c r="M91" s="17">
        <v>6.9699999999999998E-2</v>
      </c>
      <c r="N91" s="11"/>
      <c r="O91" s="11"/>
      <c r="P91" s="11"/>
      <c r="Q91" s="11"/>
      <c r="R91" s="11"/>
      <c r="S91" s="11"/>
      <c r="T91" s="11"/>
      <c r="U91" s="11"/>
      <c r="V91" s="11"/>
      <c r="W91" s="11"/>
      <c r="X91" s="11"/>
      <c r="Y91" s="11"/>
      <c r="Z91" s="11"/>
      <c r="AA91" s="11"/>
      <c r="AB91" s="11"/>
      <c r="AC91" s="11"/>
      <c r="AD91" s="11"/>
      <c r="AE91" s="11"/>
      <c r="AF91" s="11"/>
      <c r="AG91" s="11"/>
      <c r="AH91" s="11"/>
      <c r="AI91" s="11"/>
      <c r="AJ91" s="11"/>
    </row>
    <row r="92" spans="1:36" x14ac:dyDescent="0.25">
      <c r="A92" s="94" t="s">
        <v>77</v>
      </c>
      <c r="B92" s="95"/>
      <c r="C92" s="95"/>
      <c r="D92" s="95"/>
      <c r="E92" s="95"/>
      <c r="F92" s="95"/>
      <c r="G92" s="95"/>
      <c r="H92" s="95"/>
      <c r="I92" s="95"/>
      <c r="J92" s="95"/>
      <c r="K92" s="96"/>
      <c r="L92" s="97"/>
      <c r="M92" s="97"/>
    </row>
    <row r="93" spans="1:36" x14ac:dyDescent="0.25">
      <c r="A93" s="4" t="s">
        <v>63</v>
      </c>
      <c r="B93" s="13" t="s">
        <v>72</v>
      </c>
      <c r="C93" s="17" t="s">
        <v>72</v>
      </c>
      <c r="D93" s="14">
        <v>137299</v>
      </c>
      <c r="E93" s="18">
        <v>0.3009</v>
      </c>
      <c r="F93" s="14">
        <v>118431</v>
      </c>
      <c r="G93" s="18">
        <v>0.2762</v>
      </c>
      <c r="H93" s="14">
        <v>156217</v>
      </c>
      <c r="I93" s="18">
        <v>0.37080000000000002</v>
      </c>
      <c r="J93" s="14">
        <v>197450</v>
      </c>
      <c r="K93" s="18">
        <v>0.47860000000000003</v>
      </c>
      <c r="L93" s="14">
        <v>1850553</v>
      </c>
      <c r="M93" s="18">
        <v>0.37969999999999998</v>
      </c>
    </row>
    <row r="94" spans="1:36" x14ac:dyDescent="0.25">
      <c r="A94" s="4" t="s">
        <v>64</v>
      </c>
      <c r="B94" s="13" t="s">
        <v>72</v>
      </c>
      <c r="C94" s="17" t="s">
        <v>72</v>
      </c>
      <c r="D94" s="14">
        <v>176099</v>
      </c>
      <c r="E94" s="18">
        <v>0.38590000000000002</v>
      </c>
      <c r="F94" s="14">
        <v>145859</v>
      </c>
      <c r="G94" s="18">
        <v>0.3402</v>
      </c>
      <c r="H94" s="14">
        <v>164126</v>
      </c>
      <c r="I94" s="18">
        <v>0.3896</v>
      </c>
      <c r="J94" s="14">
        <v>134688</v>
      </c>
      <c r="K94" s="18">
        <v>0.32650000000000001</v>
      </c>
      <c r="L94" s="14">
        <v>1806627</v>
      </c>
      <c r="M94" s="18">
        <v>0.37069999999999997</v>
      </c>
    </row>
    <row r="95" spans="1:36" x14ac:dyDescent="0.25">
      <c r="A95" s="4" t="s">
        <v>66</v>
      </c>
      <c r="B95" s="13" t="s">
        <v>72</v>
      </c>
      <c r="C95" s="17" t="s">
        <v>72</v>
      </c>
      <c r="D95" s="14">
        <v>45505</v>
      </c>
      <c r="E95" s="18">
        <v>9.9699999999999997E-2</v>
      </c>
      <c r="F95" s="14">
        <v>56884</v>
      </c>
      <c r="G95" s="18">
        <v>0.13270000000000001</v>
      </c>
      <c r="H95" s="14">
        <v>35080</v>
      </c>
      <c r="I95" s="18">
        <v>8.3299999999999999E-2</v>
      </c>
      <c r="J95" s="14">
        <v>29519</v>
      </c>
      <c r="K95" s="18">
        <v>7.1499999999999994E-2</v>
      </c>
      <c r="L95" s="14">
        <v>485160</v>
      </c>
      <c r="M95" s="18">
        <v>9.9599999999999994E-2</v>
      </c>
    </row>
    <row r="96" spans="1:36" x14ac:dyDescent="0.25">
      <c r="A96" s="4" t="s">
        <v>65</v>
      </c>
      <c r="B96" s="13" t="s">
        <v>72</v>
      </c>
      <c r="C96" s="17" t="s">
        <v>72</v>
      </c>
      <c r="D96" s="14">
        <v>97459</v>
      </c>
      <c r="E96" s="18">
        <v>0.21360000000000001</v>
      </c>
      <c r="F96" s="14">
        <v>107621</v>
      </c>
      <c r="G96" s="18">
        <v>0.251</v>
      </c>
      <c r="H96" s="14">
        <v>65834</v>
      </c>
      <c r="I96" s="18">
        <v>0.15629999999999999</v>
      </c>
      <c r="J96" s="14">
        <v>50921</v>
      </c>
      <c r="K96" s="18">
        <v>0.1234</v>
      </c>
      <c r="L96" s="14">
        <v>730908</v>
      </c>
      <c r="M96" s="18">
        <v>0.15</v>
      </c>
    </row>
    <row r="97" spans="1:36" x14ac:dyDescent="0.25">
      <c r="A97" s="94" t="s">
        <v>76</v>
      </c>
      <c r="B97" s="95"/>
      <c r="C97" s="95"/>
      <c r="D97" s="95"/>
      <c r="E97" s="95"/>
      <c r="F97" s="95"/>
      <c r="G97" s="95"/>
      <c r="H97" s="95"/>
      <c r="I97" s="95"/>
      <c r="J97" s="95"/>
      <c r="K97" s="96"/>
      <c r="L97" s="97"/>
      <c r="M97" s="97"/>
    </row>
    <row r="98" spans="1:36" x14ac:dyDescent="0.25">
      <c r="A98" s="4" t="s">
        <v>63</v>
      </c>
      <c r="B98" s="13" t="s">
        <v>72</v>
      </c>
      <c r="C98" s="17" t="s">
        <v>72</v>
      </c>
      <c r="D98" s="14">
        <v>63905</v>
      </c>
      <c r="E98" s="18">
        <v>0.14810000000000001</v>
      </c>
      <c r="F98" s="14">
        <v>45297</v>
      </c>
      <c r="G98" s="18">
        <v>0.1123</v>
      </c>
      <c r="H98" s="14">
        <v>64655</v>
      </c>
      <c r="I98" s="18">
        <v>0.1608</v>
      </c>
      <c r="J98" s="14">
        <v>91780</v>
      </c>
      <c r="K98" s="18">
        <v>0.2384</v>
      </c>
      <c r="L98" s="14">
        <v>720710</v>
      </c>
      <c r="M98" s="18">
        <v>0.16170000000000001</v>
      </c>
    </row>
    <row r="99" spans="1:36" x14ac:dyDescent="0.25">
      <c r="A99" s="4" t="s">
        <v>64</v>
      </c>
      <c r="B99" s="13" t="s">
        <v>72</v>
      </c>
      <c r="C99" s="17" t="s">
        <v>72</v>
      </c>
      <c r="D99" s="14">
        <v>95458</v>
      </c>
      <c r="E99" s="18">
        <v>0.2213</v>
      </c>
      <c r="F99" s="14">
        <v>124086</v>
      </c>
      <c r="G99" s="18">
        <v>0.30759999999999998</v>
      </c>
      <c r="H99" s="14">
        <v>136288</v>
      </c>
      <c r="I99" s="18">
        <v>0.33889999999999998</v>
      </c>
      <c r="J99" s="14">
        <v>134146</v>
      </c>
      <c r="K99" s="18">
        <v>0.34839999999999999</v>
      </c>
      <c r="L99" s="14">
        <v>1435564</v>
      </c>
      <c r="M99" s="18">
        <v>0.3221</v>
      </c>
    </row>
    <row r="100" spans="1:36" x14ac:dyDescent="0.25">
      <c r="A100" s="4" t="s">
        <v>66</v>
      </c>
      <c r="B100" s="13" t="s">
        <v>72</v>
      </c>
      <c r="C100" s="17" t="s">
        <v>72</v>
      </c>
      <c r="D100" s="14">
        <v>110580</v>
      </c>
      <c r="E100" s="18">
        <v>0.25629999999999997</v>
      </c>
      <c r="F100" s="14">
        <v>92634</v>
      </c>
      <c r="G100" s="18">
        <v>0.22969999999999999</v>
      </c>
      <c r="H100" s="14">
        <v>80061</v>
      </c>
      <c r="I100" s="18">
        <v>0.1991</v>
      </c>
      <c r="J100" s="14">
        <v>68271</v>
      </c>
      <c r="K100" s="18">
        <v>0.17730000000000001</v>
      </c>
      <c r="L100" s="14">
        <v>1028616</v>
      </c>
      <c r="M100" s="18">
        <v>0.23080000000000001</v>
      </c>
    </row>
    <row r="101" spans="1:36" x14ac:dyDescent="0.25">
      <c r="A101" s="4" t="s">
        <v>65</v>
      </c>
      <c r="B101" s="13" t="s">
        <v>72</v>
      </c>
      <c r="C101" s="17" t="s">
        <v>72</v>
      </c>
      <c r="D101" s="14">
        <v>161421</v>
      </c>
      <c r="E101" s="18">
        <v>0.37419999999999998</v>
      </c>
      <c r="F101" s="14">
        <v>141323</v>
      </c>
      <c r="G101" s="18">
        <v>0.35039999999999999</v>
      </c>
      <c r="H101" s="14">
        <v>121113</v>
      </c>
      <c r="I101" s="18">
        <v>0.30120000000000002</v>
      </c>
      <c r="J101" s="14">
        <v>90825</v>
      </c>
      <c r="K101" s="18">
        <v>0.2359</v>
      </c>
      <c r="L101" s="14">
        <v>1272688</v>
      </c>
      <c r="M101" s="18">
        <v>0.28549999999999998</v>
      </c>
    </row>
    <row r="102" spans="1:36" x14ac:dyDescent="0.25">
      <c r="A102" s="92" t="s">
        <v>111</v>
      </c>
      <c r="B102" s="93"/>
      <c r="C102" s="93"/>
      <c r="D102" s="93"/>
      <c r="E102" s="93"/>
      <c r="F102" s="93"/>
      <c r="G102" s="93"/>
      <c r="H102" s="93"/>
      <c r="I102" s="93"/>
      <c r="J102" s="93"/>
      <c r="K102" s="93"/>
      <c r="L102" s="76"/>
      <c r="M102" s="76"/>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row>
    <row r="103" spans="1:36" x14ac:dyDescent="0.25">
      <c r="A103" s="30" t="s">
        <v>167</v>
      </c>
      <c r="B103" s="29" t="s">
        <v>72</v>
      </c>
      <c r="C103" s="29" t="s">
        <v>72</v>
      </c>
      <c r="D103" s="29" t="s">
        <v>72</v>
      </c>
      <c r="E103" s="29" t="s">
        <v>72</v>
      </c>
      <c r="F103" s="29" t="s">
        <v>72</v>
      </c>
      <c r="G103" s="29" t="s">
        <v>72</v>
      </c>
      <c r="H103" s="29" t="s">
        <v>72</v>
      </c>
      <c r="I103" s="29" t="s">
        <v>72</v>
      </c>
      <c r="J103" s="13">
        <v>104792</v>
      </c>
      <c r="K103" s="17">
        <v>0.31609999999999999</v>
      </c>
      <c r="L103" s="13">
        <v>1442294</v>
      </c>
      <c r="M103" s="17">
        <v>0.35670000000000002</v>
      </c>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row>
    <row r="104" spans="1:36" x14ac:dyDescent="0.25">
      <c r="A104" s="30" t="s">
        <v>168</v>
      </c>
      <c r="B104" s="29" t="s">
        <v>72</v>
      </c>
      <c r="C104" s="29" t="s">
        <v>72</v>
      </c>
      <c r="D104" s="29" t="s">
        <v>72</v>
      </c>
      <c r="E104" s="29" t="s">
        <v>72</v>
      </c>
      <c r="F104" s="29" t="s">
        <v>72</v>
      </c>
      <c r="G104" s="29" t="s">
        <v>72</v>
      </c>
      <c r="H104" s="29" t="s">
        <v>72</v>
      </c>
      <c r="I104" s="29" t="s">
        <v>72</v>
      </c>
      <c r="J104" s="13">
        <v>48750</v>
      </c>
      <c r="K104" s="17">
        <v>0.4793</v>
      </c>
      <c r="L104" s="13">
        <v>560577</v>
      </c>
      <c r="M104" s="17">
        <v>0.40860000000000002</v>
      </c>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row>
    <row r="105" spans="1:36" x14ac:dyDescent="0.25">
      <c r="A105" s="30" t="s">
        <v>169</v>
      </c>
      <c r="B105" s="29" t="s">
        <v>72</v>
      </c>
      <c r="C105" s="29" t="s">
        <v>72</v>
      </c>
      <c r="D105" s="29" t="s">
        <v>72</v>
      </c>
      <c r="E105" s="29" t="s">
        <v>72</v>
      </c>
      <c r="F105" s="29" t="s">
        <v>72</v>
      </c>
      <c r="G105" s="29" t="s">
        <v>72</v>
      </c>
      <c r="H105" s="29" t="s">
        <v>72</v>
      </c>
      <c r="I105" s="29" t="s">
        <v>72</v>
      </c>
      <c r="J105" s="13">
        <v>82367</v>
      </c>
      <c r="K105" s="17">
        <v>0.79390000000000005</v>
      </c>
      <c r="L105" s="13">
        <v>1279049</v>
      </c>
      <c r="M105" s="17">
        <v>0.88949999999999996</v>
      </c>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row>
    <row r="106" spans="1:36" x14ac:dyDescent="0.25">
      <c r="A106" s="92" t="s">
        <v>112</v>
      </c>
      <c r="B106" s="93"/>
      <c r="C106" s="93"/>
      <c r="D106" s="93"/>
      <c r="E106" s="93"/>
      <c r="F106" s="93"/>
      <c r="G106" s="93"/>
      <c r="H106" s="93"/>
      <c r="I106" s="93"/>
      <c r="J106" s="93"/>
      <c r="K106" s="93"/>
      <c r="L106" s="76"/>
      <c r="M106" s="76"/>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row>
    <row r="107" spans="1:36" x14ac:dyDescent="0.25">
      <c r="A107" s="30" t="s">
        <v>113</v>
      </c>
      <c r="B107" s="29" t="s">
        <v>72</v>
      </c>
      <c r="C107" s="29" t="s">
        <v>72</v>
      </c>
      <c r="D107" s="29" t="s">
        <v>72</v>
      </c>
      <c r="E107" s="29" t="s">
        <v>72</v>
      </c>
      <c r="F107" s="29" t="s">
        <v>72</v>
      </c>
      <c r="G107" s="29" t="s">
        <v>72</v>
      </c>
      <c r="H107" s="29" t="s">
        <v>72</v>
      </c>
      <c r="I107" s="29" t="s">
        <v>72</v>
      </c>
      <c r="J107" s="13">
        <v>386264</v>
      </c>
      <c r="K107" s="17">
        <v>0.90629999999999999</v>
      </c>
      <c r="L107" s="13">
        <v>4319955</v>
      </c>
      <c r="M107" s="17">
        <v>0.87470000000000003</v>
      </c>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row>
    <row r="108" spans="1:36" x14ac:dyDescent="0.25">
      <c r="A108" s="30" t="s">
        <v>114</v>
      </c>
      <c r="B108" s="29" t="s">
        <v>72</v>
      </c>
      <c r="C108" s="29" t="s">
        <v>72</v>
      </c>
      <c r="D108" s="29" t="s">
        <v>72</v>
      </c>
      <c r="E108" s="29" t="s">
        <v>72</v>
      </c>
      <c r="F108" s="29" t="s">
        <v>72</v>
      </c>
      <c r="G108" s="29" t="s">
        <v>72</v>
      </c>
      <c r="H108" s="29" t="s">
        <v>72</v>
      </c>
      <c r="I108" s="29" t="s">
        <v>72</v>
      </c>
      <c r="J108" s="13">
        <v>385460</v>
      </c>
      <c r="K108" s="17">
        <v>0.90610000000000002</v>
      </c>
      <c r="L108" s="13">
        <v>4377305</v>
      </c>
      <c r="M108" s="17">
        <v>0.88600000000000001</v>
      </c>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row>
    <row r="109" spans="1:36" x14ac:dyDescent="0.25">
      <c r="A109" s="30" t="s">
        <v>115</v>
      </c>
      <c r="B109" s="29" t="s">
        <v>72</v>
      </c>
      <c r="C109" s="29" t="s">
        <v>72</v>
      </c>
      <c r="D109" s="29" t="s">
        <v>72</v>
      </c>
      <c r="E109" s="29" t="s">
        <v>72</v>
      </c>
      <c r="F109" s="29" t="s">
        <v>72</v>
      </c>
      <c r="G109" s="29" t="s">
        <v>72</v>
      </c>
      <c r="H109" s="29" t="s">
        <v>72</v>
      </c>
      <c r="I109" s="29" t="s">
        <v>72</v>
      </c>
      <c r="J109" s="13">
        <v>242151</v>
      </c>
      <c r="K109" s="17">
        <v>0.73219999999999996</v>
      </c>
      <c r="L109" s="13">
        <v>2981719</v>
      </c>
      <c r="M109" s="17">
        <v>0.71020000000000005</v>
      </c>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row>
    <row r="110" spans="1:36" x14ac:dyDescent="0.25">
      <c r="A110" s="30" t="s">
        <v>116</v>
      </c>
      <c r="B110" s="29" t="s">
        <v>72</v>
      </c>
      <c r="C110" s="29" t="s">
        <v>72</v>
      </c>
      <c r="D110" s="29" t="s">
        <v>72</v>
      </c>
      <c r="E110" s="29" t="s">
        <v>72</v>
      </c>
      <c r="F110" s="29" t="s">
        <v>72</v>
      </c>
      <c r="G110" s="29" t="s">
        <v>72</v>
      </c>
      <c r="H110" s="29" t="s">
        <v>72</v>
      </c>
      <c r="I110" s="29" t="s">
        <v>72</v>
      </c>
      <c r="J110" s="13">
        <v>281069</v>
      </c>
      <c r="K110" s="17">
        <v>0.80810000000000004</v>
      </c>
      <c r="L110" s="13">
        <v>3319510</v>
      </c>
      <c r="M110" s="17">
        <v>0.77759999999999996</v>
      </c>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row>
    <row r="111" spans="1:36" x14ac:dyDescent="0.25">
      <c r="A111" s="30" t="s">
        <v>117</v>
      </c>
      <c r="B111" s="29" t="s">
        <v>72</v>
      </c>
      <c r="C111" s="29" t="s">
        <v>72</v>
      </c>
      <c r="D111" s="29" t="s">
        <v>72</v>
      </c>
      <c r="E111" s="29" t="s">
        <v>72</v>
      </c>
      <c r="F111" s="29" t="s">
        <v>72</v>
      </c>
      <c r="G111" s="29" t="s">
        <v>72</v>
      </c>
      <c r="H111" s="29" t="s">
        <v>72</v>
      </c>
      <c r="I111" s="29" t="s">
        <v>72</v>
      </c>
      <c r="J111" s="13">
        <v>219127</v>
      </c>
      <c r="K111" s="17">
        <v>0.65310000000000001</v>
      </c>
      <c r="L111" s="13">
        <v>2793775</v>
      </c>
      <c r="M111" s="17">
        <v>0.66159999999999997</v>
      </c>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row>
  </sheetData>
  <mergeCells count="44">
    <mergeCell ref="A7:K7"/>
    <mergeCell ref="L7:M7"/>
    <mergeCell ref="A19:K19"/>
    <mergeCell ref="A1:M1"/>
    <mergeCell ref="A2:M2"/>
    <mergeCell ref="L4:M4"/>
    <mergeCell ref="B5:C5"/>
    <mergeCell ref="D5:E5"/>
    <mergeCell ref="F5:G5"/>
    <mergeCell ref="H5:I5"/>
    <mergeCell ref="L5:M5"/>
    <mergeCell ref="J5:K5"/>
    <mergeCell ref="B4:K4"/>
    <mergeCell ref="L19:M19"/>
    <mergeCell ref="A27:K27"/>
    <mergeCell ref="L27:M27"/>
    <mergeCell ref="L41:M41"/>
    <mergeCell ref="A47:K47"/>
    <mergeCell ref="L47:M47"/>
    <mergeCell ref="A36:K36"/>
    <mergeCell ref="L36:M36"/>
    <mergeCell ref="A41:K41"/>
    <mergeCell ref="A48:K48"/>
    <mergeCell ref="L48:M48"/>
    <mergeCell ref="A66:K66"/>
    <mergeCell ref="L66:M66"/>
    <mergeCell ref="A71:K71"/>
    <mergeCell ref="L71:M71"/>
    <mergeCell ref="A77:K77"/>
    <mergeCell ref="L77:M77"/>
    <mergeCell ref="A81:K81"/>
    <mergeCell ref="L81:M81"/>
    <mergeCell ref="A84:K84"/>
    <mergeCell ref="L84:M84"/>
    <mergeCell ref="A90:K90"/>
    <mergeCell ref="L90:M90"/>
    <mergeCell ref="A106:K106"/>
    <mergeCell ref="L106:M106"/>
    <mergeCell ref="A92:K92"/>
    <mergeCell ref="L92:M92"/>
    <mergeCell ref="A97:K97"/>
    <mergeCell ref="L97:M97"/>
    <mergeCell ref="A102:K102"/>
    <mergeCell ref="L102:M102"/>
  </mergeCells>
  <pageMargins left="0.25" right="0.25" top="0.75" bottom="0.75" header="0.3" footer="0.3"/>
  <pageSetup paperSize="5" scale="67" fitToHeight="0" orientation="landscape" r:id="rId1"/>
  <rowBreaks count="1" manualBreakCount="1">
    <brk id="46"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pageSetUpPr fitToPage="1"/>
  </sheetPr>
  <dimension ref="A1:AJ111"/>
  <sheetViews>
    <sheetView showGridLines="0" zoomScale="85" zoomScaleNormal="85" workbookViewId="0">
      <selection activeCell="J70" sqref="J70"/>
    </sheetView>
  </sheetViews>
  <sheetFormatPr defaultColWidth="9.140625" defaultRowHeight="15" x14ac:dyDescent="0.25"/>
  <cols>
    <col min="1" max="1" width="116.7109375" style="1" customWidth="1"/>
    <col min="2" max="2" width="14" style="22" customWidth="1"/>
    <col min="3" max="3" width="14" style="23" customWidth="1"/>
    <col min="4" max="4" width="14" style="22" customWidth="1"/>
    <col min="5" max="5" width="14" style="23" customWidth="1"/>
    <col min="6" max="6" width="14" style="22" customWidth="1"/>
    <col min="7" max="7" width="14" style="23" customWidth="1"/>
    <col min="8" max="9" width="14" style="1" customWidth="1"/>
    <col min="10" max="13" width="13.28515625" style="1" customWidth="1"/>
    <col min="14" max="16384" width="9.140625" style="1"/>
  </cols>
  <sheetData>
    <row r="1" spans="1:13" ht="18.75" x14ac:dyDescent="0.3">
      <c r="A1" s="78" t="s">
        <v>195</v>
      </c>
      <c r="B1" s="78"/>
      <c r="C1" s="78"/>
      <c r="D1" s="78"/>
      <c r="E1" s="78"/>
      <c r="F1" s="78"/>
      <c r="G1" s="78"/>
      <c r="H1" s="78"/>
      <c r="I1" s="78"/>
      <c r="J1" s="78"/>
      <c r="K1" s="78"/>
      <c r="L1" s="78"/>
      <c r="M1" s="78"/>
    </row>
    <row r="2" spans="1:13" ht="16.5" x14ac:dyDescent="0.25">
      <c r="A2" s="103" t="s">
        <v>196</v>
      </c>
      <c r="B2" s="103"/>
      <c r="C2" s="103"/>
      <c r="D2" s="103"/>
      <c r="E2" s="103"/>
      <c r="F2" s="103"/>
      <c r="G2" s="103"/>
      <c r="H2" s="103"/>
      <c r="I2" s="103"/>
      <c r="J2" s="103"/>
      <c r="K2" s="103"/>
      <c r="L2" s="103"/>
      <c r="M2" s="103"/>
    </row>
    <row r="4" spans="1:13" x14ac:dyDescent="0.25">
      <c r="B4" s="98" t="s">
        <v>197</v>
      </c>
      <c r="C4" s="99"/>
      <c r="D4" s="99"/>
      <c r="E4" s="99"/>
      <c r="F4" s="99"/>
      <c r="G4" s="99"/>
      <c r="H4" s="99"/>
      <c r="I4" s="99"/>
      <c r="J4" s="99"/>
      <c r="K4" s="100"/>
      <c r="L4" s="104" t="s">
        <v>71</v>
      </c>
      <c r="M4" s="104"/>
    </row>
    <row r="5" spans="1:13" x14ac:dyDescent="0.25">
      <c r="B5" s="101">
        <v>2009</v>
      </c>
      <c r="C5" s="101"/>
      <c r="D5" s="101">
        <v>2011</v>
      </c>
      <c r="E5" s="101"/>
      <c r="F5" s="101">
        <v>2013</v>
      </c>
      <c r="G5" s="101"/>
      <c r="H5" s="101">
        <v>2015</v>
      </c>
      <c r="I5" s="101"/>
      <c r="J5" s="101">
        <v>2017</v>
      </c>
      <c r="K5" s="101"/>
      <c r="L5" s="102">
        <v>2017</v>
      </c>
      <c r="M5" s="102"/>
    </row>
    <row r="6" spans="1:13" x14ac:dyDescent="0.25">
      <c r="B6" s="15" t="s">
        <v>69</v>
      </c>
      <c r="C6" s="19" t="s">
        <v>70</v>
      </c>
      <c r="D6" s="15" t="s">
        <v>69</v>
      </c>
      <c r="E6" s="19" t="s">
        <v>70</v>
      </c>
      <c r="F6" s="15" t="s">
        <v>69</v>
      </c>
      <c r="G6" s="19" t="s">
        <v>70</v>
      </c>
      <c r="H6" s="8" t="s">
        <v>69</v>
      </c>
      <c r="I6" s="8" t="s">
        <v>70</v>
      </c>
      <c r="J6" s="8" t="s">
        <v>69</v>
      </c>
      <c r="K6" s="8" t="s">
        <v>70</v>
      </c>
      <c r="L6" s="46" t="s">
        <v>69</v>
      </c>
      <c r="M6" s="46" t="s">
        <v>70</v>
      </c>
    </row>
    <row r="7" spans="1:13" x14ac:dyDescent="0.25">
      <c r="A7" s="92" t="s">
        <v>55</v>
      </c>
      <c r="B7" s="93"/>
      <c r="C7" s="93"/>
      <c r="D7" s="93"/>
      <c r="E7" s="93"/>
      <c r="F7" s="93"/>
      <c r="G7" s="93"/>
      <c r="H7" s="93"/>
      <c r="I7" s="93"/>
      <c r="J7" s="93"/>
      <c r="K7" s="93"/>
      <c r="L7" s="76"/>
      <c r="M7" s="76"/>
    </row>
    <row r="8" spans="1:13" x14ac:dyDescent="0.25">
      <c r="A8" s="5" t="s">
        <v>0</v>
      </c>
      <c r="B8" s="13">
        <v>523366</v>
      </c>
      <c r="C8" s="17">
        <v>0.9284</v>
      </c>
      <c r="D8" s="13">
        <v>504074</v>
      </c>
      <c r="E8" s="17">
        <v>0.88080000000000003</v>
      </c>
      <c r="F8" s="13">
        <v>492688</v>
      </c>
      <c r="G8" s="17">
        <v>0.83130000000000004</v>
      </c>
      <c r="H8" s="13">
        <v>547247</v>
      </c>
      <c r="I8" s="17">
        <v>0.92859999999999998</v>
      </c>
      <c r="J8" s="12">
        <v>604574</v>
      </c>
      <c r="K8" s="16">
        <v>0.96850000000000003</v>
      </c>
      <c r="L8" s="12">
        <v>5040164</v>
      </c>
      <c r="M8" s="16">
        <v>0.93500000000000005</v>
      </c>
    </row>
    <row r="9" spans="1:13" x14ac:dyDescent="0.25">
      <c r="A9" s="6" t="s">
        <v>151</v>
      </c>
      <c r="B9" s="13">
        <v>411459</v>
      </c>
      <c r="C9" s="17">
        <v>0.72989999999999999</v>
      </c>
      <c r="D9" s="13">
        <v>374149</v>
      </c>
      <c r="E9" s="17">
        <v>0.65380000000000005</v>
      </c>
      <c r="F9" s="13">
        <v>368224</v>
      </c>
      <c r="G9" s="17">
        <v>0.62129999999999996</v>
      </c>
      <c r="H9" s="13">
        <v>347839</v>
      </c>
      <c r="I9" s="17">
        <v>0.59030000000000005</v>
      </c>
      <c r="J9" s="12">
        <v>415691</v>
      </c>
      <c r="K9" s="16">
        <v>0.66590000000000005</v>
      </c>
      <c r="L9" s="12">
        <v>3133456</v>
      </c>
      <c r="M9" s="16">
        <v>0.58130000000000004</v>
      </c>
    </row>
    <row r="10" spans="1:13" x14ac:dyDescent="0.25">
      <c r="A10" s="60" t="s">
        <v>152</v>
      </c>
      <c r="B10" s="13">
        <v>348987</v>
      </c>
      <c r="C10" s="17">
        <v>0.61909999999999998</v>
      </c>
      <c r="D10" s="13">
        <v>338050</v>
      </c>
      <c r="E10" s="17">
        <v>0.5907</v>
      </c>
      <c r="F10" s="13">
        <v>326365</v>
      </c>
      <c r="G10" s="17">
        <v>0.55059999999999998</v>
      </c>
      <c r="H10" s="13">
        <v>303699</v>
      </c>
      <c r="I10" s="17">
        <v>0.51529999999999998</v>
      </c>
      <c r="J10" s="12">
        <v>367970</v>
      </c>
      <c r="K10" s="16">
        <v>0.58950000000000002</v>
      </c>
      <c r="L10" s="12">
        <v>2663744</v>
      </c>
      <c r="M10" s="16">
        <v>0.49409999999999998</v>
      </c>
    </row>
    <row r="11" spans="1:13" x14ac:dyDescent="0.25">
      <c r="A11" s="60" t="s">
        <v>172</v>
      </c>
      <c r="B11" s="13">
        <v>62471</v>
      </c>
      <c r="C11" s="17">
        <v>0.1108</v>
      </c>
      <c r="D11" s="13">
        <v>36099</v>
      </c>
      <c r="E11" s="17">
        <v>6.3100000000000003E-2</v>
      </c>
      <c r="F11" s="13">
        <v>41859</v>
      </c>
      <c r="G11" s="17">
        <v>7.0599999999999996E-2</v>
      </c>
      <c r="H11" s="13">
        <v>44141</v>
      </c>
      <c r="I11" s="17">
        <v>7.4899999999999994E-2</v>
      </c>
      <c r="J11" s="12">
        <v>47720</v>
      </c>
      <c r="K11" s="16">
        <v>7.6399999999999996E-2</v>
      </c>
      <c r="L11" s="12">
        <v>469711</v>
      </c>
      <c r="M11" s="16">
        <v>8.7099999999999997E-2</v>
      </c>
    </row>
    <row r="12" spans="1:13" x14ac:dyDescent="0.25">
      <c r="A12" s="6" t="s">
        <v>153</v>
      </c>
      <c r="B12" s="13">
        <v>111907</v>
      </c>
      <c r="C12" s="17">
        <v>0.19850000000000001</v>
      </c>
      <c r="D12" s="13">
        <v>129925</v>
      </c>
      <c r="E12" s="17">
        <v>0.22700000000000001</v>
      </c>
      <c r="F12" s="13">
        <v>124464</v>
      </c>
      <c r="G12" s="17">
        <v>0.21</v>
      </c>
      <c r="H12" s="13">
        <v>199408</v>
      </c>
      <c r="I12" s="17">
        <v>0.33839999999999998</v>
      </c>
      <c r="J12" s="12">
        <v>188883</v>
      </c>
      <c r="K12" s="16">
        <v>0.30259999999999998</v>
      </c>
      <c r="L12" s="12">
        <v>1906708</v>
      </c>
      <c r="M12" s="16">
        <v>0.35370000000000001</v>
      </c>
    </row>
    <row r="13" spans="1:13" x14ac:dyDescent="0.25">
      <c r="A13" s="60" t="s">
        <v>1</v>
      </c>
      <c r="B13" s="13">
        <v>54478</v>
      </c>
      <c r="C13" s="17">
        <v>9.6600000000000005E-2</v>
      </c>
      <c r="D13" s="13">
        <v>63092</v>
      </c>
      <c r="E13" s="17">
        <v>0.11020000000000001</v>
      </c>
      <c r="F13" s="13">
        <v>55156</v>
      </c>
      <c r="G13" s="17">
        <v>9.3100000000000002E-2</v>
      </c>
      <c r="H13" s="13">
        <v>74623</v>
      </c>
      <c r="I13" s="17">
        <v>0.12659999999999999</v>
      </c>
      <c r="J13" s="12">
        <v>85949</v>
      </c>
      <c r="K13" s="16">
        <v>0.13769999999999999</v>
      </c>
      <c r="L13" s="12">
        <v>776305</v>
      </c>
      <c r="M13" s="16">
        <v>0.14399999999999999</v>
      </c>
    </row>
    <row r="14" spans="1:13" x14ac:dyDescent="0.25">
      <c r="A14" s="60" t="s">
        <v>95</v>
      </c>
      <c r="B14" s="13">
        <v>57429</v>
      </c>
      <c r="C14" s="17">
        <v>0.1019</v>
      </c>
      <c r="D14" s="13">
        <v>66832</v>
      </c>
      <c r="E14" s="17">
        <v>0.1168</v>
      </c>
      <c r="F14" s="13">
        <v>69307</v>
      </c>
      <c r="G14" s="17">
        <v>0.1169</v>
      </c>
      <c r="H14" s="13">
        <v>124784</v>
      </c>
      <c r="I14" s="17">
        <v>0.2117</v>
      </c>
      <c r="J14" s="12">
        <v>102933</v>
      </c>
      <c r="K14" s="16">
        <v>0.16489999999999999</v>
      </c>
      <c r="L14" s="12">
        <v>1130403</v>
      </c>
      <c r="M14" s="16">
        <v>0.2097</v>
      </c>
    </row>
    <row r="15" spans="1:13" x14ac:dyDescent="0.25">
      <c r="A15" s="5" t="s">
        <v>4</v>
      </c>
      <c r="B15" s="13">
        <v>40360</v>
      </c>
      <c r="C15" s="17">
        <v>7.1599999999999997E-2</v>
      </c>
      <c r="D15" s="13">
        <v>68214</v>
      </c>
      <c r="E15" s="17">
        <v>0.1192</v>
      </c>
      <c r="F15" s="13">
        <v>100013</v>
      </c>
      <c r="G15" s="17">
        <v>0.16869999999999999</v>
      </c>
      <c r="H15" s="13">
        <v>42062</v>
      </c>
      <c r="I15" s="17">
        <v>7.1400000000000005E-2</v>
      </c>
      <c r="J15" s="12">
        <v>19683</v>
      </c>
      <c r="K15" s="16">
        <v>3.15E-2</v>
      </c>
      <c r="L15" s="12">
        <v>350423</v>
      </c>
      <c r="M15" s="16">
        <v>6.5000000000000002E-2</v>
      </c>
    </row>
    <row r="16" spans="1:13" x14ac:dyDescent="0.25">
      <c r="A16" s="5" t="s">
        <v>154</v>
      </c>
      <c r="B16" s="29" t="s">
        <v>72</v>
      </c>
      <c r="C16" s="29" t="s">
        <v>72</v>
      </c>
      <c r="D16" s="29" t="s">
        <v>72</v>
      </c>
      <c r="E16" s="29" t="s">
        <v>72</v>
      </c>
      <c r="F16" s="13">
        <v>43059</v>
      </c>
      <c r="G16" s="17">
        <v>8.77E-2</v>
      </c>
      <c r="H16" s="13">
        <v>59925</v>
      </c>
      <c r="I16" s="17">
        <v>0.11</v>
      </c>
      <c r="J16" s="12">
        <v>89756</v>
      </c>
      <c r="K16" s="16">
        <v>0.1517</v>
      </c>
      <c r="L16" s="12">
        <v>792477</v>
      </c>
      <c r="M16" s="16">
        <v>0.15840000000000001</v>
      </c>
    </row>
    <row r="17" spans="1:36" x14ac:dyDescent="0.25">
      <c r="A17" s="7" t="s">
        <v>155</v>
      </c>
      <c r="B17" s="13">
        <v>219138</v>
      </c>
      <c r="C17" s="17">
        <v>0.92889999999999995</v>
      </c>
      <c r="D17" s="13">
        <v>197734</v>
      </c>
      <c r="E17" s="17">
        <v>0.84030000000000005</v>
      </c>
      <c r="F17" s="13">
        <v>180876</v>
      </c>
      <c r="G17" s="17">
        <v>0.84030000000000005</v>
      </c>
      <c r="H17" s="13">
        <v>185906</v>
      </c>
      <c r="I17" s="17">
        <v>0.83179999999999998</v>
      </c>
      <c r="J17" s="12">
        <v>216413</v>
      </c>
      <c r="K17" s="16">
        <v>0.90169999999999995</v>
      </c>
      <c r="L17" s="12">
        <v>1695325</v>
      </c>
      <c r="M17" s="16">
        <v>0.85940000000000005</v>
      </c>
    </row>
    <row r="18" spans="1:36" x14ac:dyDescent="0.25">
      <c r="A18" s="7" t="s">
        <v>156</v>
      </c>
      <c r="B18" s="13">
        <v>206382</v>
      </c>
      <c r="C18" s="17">
        <v>0.93810000000000004</v>
      </c>
      <c r="D18" s="13">
        <v>171996</v>
      </c>
      <c r="E18" s="17">
        <v>0.86050000000000004</v>
      </c>
      <c r="F18" s="13">
        <v>165973</v>
      </c>
      <c r="G18" s="17">
        <v>0.90369999999999995</v>
      </c>
      <c r="H18" s="13">
        <v>165377</v>
      </c>
      <c r="I18" s="17">
        <v>0.85680000000000001</v>
      </c>
      <c r="J18" s="12">
        <v>200520</v>
      </c>
      <c r="K18" s="16">
        <v>0.9254</v>
      </c>
      <c r="L18" s="12">
        <v>1563731</v>
      </c>
      <c r="M18" s="16">
        <v>0.90739999999999998</v>
      </c>
    </row>
    <row r="19" spans="1:36" x14ac:dyDescent="0.25">
      <c r="A19" s="92" t="s">
        <v>61</v>
      </c>
      <c r="B19" s="93"/>
      <c r="C19" s="93"/>
      <c r="D19" s="93"/>
      <c r="E19" s="93"/>
      <c r="F19" s="93"/>
      <c r="G19" s="93"/>
      <c r="H19" s="93"/>
      <c r="I19" s="93"/>
      <c r="J19" s="93"/>
      <c r="K19" s="93"/>
      <c r="L19" s="76"/>
      <c r="M19" s="76"/>
    </row>
    <row r="20" spans="1:36" x14ac:dyDescent="0.25">
      <c r="A20" s="33" t="s">
        <v>16</v>
      </c>
      <c r="B20" s="13">
        <v>476500</v>
      </c>
      <c r="C20" s="17">
        <v>0.88700000000000001</v>
      </c>
      <c r="D20" s="13">
        <v>469448</v>
      </c>
      <c r="E20" s="17">
        <v>0.8216</v>
      </c>
      <c r="F20" s="13">
        <v>458268</v>
      </c>
      <c r="G20" s="17">
        <v>0.77500000000000002</v>
      </c>
      <c r="H20" s="13">
        <v>493378</v>
      </c>
      <c r="I20" s="17">
        <v>0.84630000000000005</v>
      </c>
      <c r="J20" s="13">
        <v>487524</v>
      </c>
      <c r="K20" s="17">
        <v>0.78549999999999998</v>
      </c>
      <c r="L20" s="13">
        <v>4240858</v>
      </c>
      <c r="M20" s="17">
        <v>0.79290000000000005</v>
      </c>
    </row>
    <row r="21" spans="1:36" x14ac:dyDescent="0.25">
      <c r="A21" s="33" t="s">
        <v>27</v>
      </c>
      <c r="B21" s="13">
        <v>107818</v>
      </c>
      <c r="C21" s="17">
        <v>0.2009</v>
      </c>
      <c r="D21" s="13">
        <v>133254</v>
      </c>
      <c r="E21" s="17">
        <v>0.2336</v>
      </c>
      <c r="F21" s="13">
        <v>168660</v>
      </c>
      <c r="G21" s="17">
        <v>0.2878</v>
      </c>
      <c r="H21" s="13">
        <v>124093</v>
      </c>
      <c r="I21" s="17">
        <v>0.2185</v>
      </c>
      <c r="J21" s="13">
        <v>183410</v>
      </c>
      <c r="K21" s="17">
        <v>0.29749999999999999</v>
      </c>
      <c r="L21" s="13">
        <v>1539564</v>
      </c>
      <c r="M21" s="17">
        <v>0.29060000000000002</v>
      </c>
    </row>
    <row r="22" spans="1:36" x14ac:dyDescent="0.25">
      <c r="A22" s="33" t="s">
        <v>28</v>
      </c>
      <c r="B22" s="13">
        <v>124926</v>
      </c>
      <c r="C22" s="17">
        <v>0.23280000000000001</v>
      </c>
      <c r="D22" s="13">
        <v>127069</v>
      </c>
      <c r="E22" s="17">
        <v>0.2228</v>
      </c>
      <c r="F22" s="13">
        <v>114958</v>
      </c>
      <c r="G22" s="17">
        <v>0.19620000000000001</v>
      </c>
      <c r="H22" s="13">
        <v>137566</v>
      </c>
      <c r="I22" s="17">
        <v>0.2422</v>
      </c>
      <c r="J22" s="13">
        <v>133090</v>
      </c>
      <c r="K22" s="17">
        <v>0.21590000000000001</v>
      </c>
      <c r="L22" s="13">
        <v>1187282</v>
      </c>
      <c r="M22" s="17">
        <v>0.22409999999999999</v>
      </c>
    </row>
    <row r="23" spans="1:36" x14ac:dyDescent="0.25">
      <c r="A23" s="33" t="s">
        <v>81</v>
      </c>
      <c r="B23" s="13">
        <v>303948</v>
      </c>
      <c r="C23" s="17">
        <v>0.56630000000000003</v>
      </c>
      <c r="D23" s="13">
        <v>310126</v>
      </c>
      <c r="E23" s="17">
        <v>0.54369999999999996</v>
      </c>
      <c r="F23" s="13">
        <v>302346</v>
      </c>
      <c r="G23" s="17">
        <v>0.51600000000000001</v>
      </c>
      <c r="H23" s="13">
        <v>306307</v>
      </c>
      <c r="I23" s="17">
        <v>0.5393</v>
      </c>
      <c r="J23" s="13">
        <v>300039</v>
      </c>
      <c r="K23" s="17">
        <v>0.48670000000000002</v>
      </c>
      <c r="L23" s="13">
        <v>2571287</v>
      </c>
      <c r="M23" s="17">
        <v>0.48530000000000001</v>
      </c>
    </row>
    <row r="24" spans="1:36" x14ac:dyDescent="0.25">
      <c r="A24" s="33" t="s">
        <v>80</v>
      </c>
      <c r="B24" s="13">
        <v>372048</v>
      </c>
      <c r="C24" s="17">
        <v>0.69499999999999995</v>
      </c>
      <c r="D24" s="13">
        <v>382731</v>
      </c>
      <c r="E24" s="17">
        <v>0.67100000000000004</v>
      </c>
      <c r="F24" s="13">
        <v>372331</v>
      </c>
      <c r="G24" s="17">
        <v>0.63919999999999999</v>
      </c>
      <c r="H24" s="13">
        <v>403111</v>
      </c>
      <c r="I24" s="17">
        <v>0.7097</v>
      </c>
      <c r="J24" s="13">
        <v>378383</v>
      </c>
      <c r="K24" s="17">
        <v>0.61570000000000003</v>
      </c>
      <c r="L24" s="13">
        <v>3291036</v>
      </c>
      <c r="M24" s="17">
        <v>0.62350000000000005</v>
      </c>
    </row>
    <row r="25" spans="1:36" x14ac:dyDescent="0.25">
      <c r="A25" s="33" t="s">
        <v>29</v>
      </c>
      <c r="B25" s="13">
        <v>254031</v>
      </c>
      <c r="C25" s="17">
        <v>0.47289999999999999</v>
      </c>
      <c r="D25" s="13">
        <v>248157</v>
      </c>
      <c r="E25" s="17">
        <v>0.43440000000000001</v>
      </c>
      <c r="F25" s="13">
        <v>215366</v>
      </c>
      <c r="G25" s="17">
        <v>0.36859999999999998</v>
      </c>
      <c r="H25" s="13">
        <v>230954</v>
      </c>
      <c r="I25" s="17">
        <v>0.39739999999999998</v>
      </c>
      <c r="J25" s="13">
        <v>226426</v>
      </c>
      <c r="K25" s="17">
        <v>0.36520000000000002</v>
      </c>
      <c r="L25" s="13">
        <v>1962944</v>
      </c>
      <c r="M25" s="17">
        <v>0.36809999999999998</v>
      </c>
    </row>
    <row r="26" spans="1:36" x14ac:dyDescent="0.25">
      <c r="A26" s="33" t="s">
        <v>74</v>
      </c>
      <c r="B26" s="13">
        <v>475166</v>
      </c>
      <c r="C26" s="17">
        <v>0.88339999999999996</v>
      </c>
      <c r="D26" s="13">
        <v>509952</v>
      </c>
      <c r="E26" s="17">
        <v>0.89149999999999996</v>
      </c>
      <c r="F26" s="13">
        <v>483322</v>
      </c>
      <c r="G26" s="17">
        <v>0.81579999999999997</v>
      </c>
      <c r="H26" s="13">
        <v>515636</v>
      </c>
      <c r="I26" s="17">
        <v>0.88229999999999997</v>
      </c>
      <c r="J26" s="13">
        <v>559244</v>
      </c>
      <c r="K26" s="17">
        <v>0.89729999999999999</v>
      </c>
      <c r="L26" s="13">
        <v>4508662</v>
      </c>
      <c r="M26" s="17">
        <v>0.84240000000000004</v>
      </c>
    </row>
    <row r="27" spans="1:36" x14ac:dyDescent="0.25">
      <c r="A27" s="94" t="s">
        <v>129</v>
      </c>
      <c r="B27" s="95"/>
      <c r="C27" s="95"/>
      <c r="D27" s="95"/>
      <c r="E27" s="95"/>
      <c r="F27" s="95"/>
      <c r="G27" s="95"/>
      <c r="H27" s="95"/>
      <c r="I27" s="95"/>
      <c r="J27" s="95"/>
      <c r="K27" s="96"/>
      <c r="L27" s="97"/>
      <c r="M27" s="97"/>
      <c r="N27" s="11"/>
      <c r="O27" s="11"/>
      <c r="P27" s="11"/>
      <c r="Q27" s="11"/>
      <c r="R27" s="11"/>
      <c r="S27" s="11"/>
      <c r="T27" s="11"/>
      <c r="U27" s="11"/>
      <c r="V27" s="11"/>
      <c r="W27" s="11"/>
      <c r="X27" s="11"/>
      <c r="Y27" s="11"/>
      <c r="Z27" s="11"/>
      <c r="AA27" s="11"/>
      <c r="AB27" s="11"/>
      <c r="AC27" s="11"/>
      <c r="AD27" s="11"/>
      <c r="AE27" s="11"/>
      <c r="AF27" s="11"/>
      <c r="AG27" s="11"/>
      <c r="AH27" s="11"/>
      <c r="AI27" s="11"/>
      <c r="AJ27" s="11"/>
    </row>
    <row r="28" spans="1:36" x14ac:dyDescent="0.25">
      <c r="A28" s="34" t="s">
        <v>125</v>
      </c>
      <c r="B28" s="29" t="s">
        <v>72</v>
      </c>
      <c r="C28" s="29" t="s">
        <v>72</v>
      </c>
      <c r="D28" s="29" t="s">
        <v>72</v>
      </c>
      <c r="E28" s="29" t="s">
        <v>72</v>
      </c>
      <c r="F28" s="29" t="s">
        <v>72</v>
      </c>
      <c r="G28" s="29" t="s">
        <v>72</v>
      </c>
      <c r="H28" s="29" t="s">
        <v>72</v>
      </c>
      <c r="I28" s="29" t="s">
        <v>72</v>
      </c>
      <c r="J28" s="13">
        <v>29917</v>
      </c>
      <c r="K28" s="17">
        <v>0.51939999999999997</v>
      </c>
      <c r="L28" s="13">
        <v>369714</v>
      </c>
      <c r="M28" s="17">
        <v>0.49759999999999999</v>
      </c>
      <c r="N28" s="11"/>
      <c r="O28" s="11"/>
      <c r="P28" s="11"/>
      <c r="Q28" s="11"/>
      <c r="R28" s="11"/>
      <c r="S28" s="11"/>
      <c r="T28" s="11"/>
      <c r="U28" s="11"/>
      <c r="V28" s="11"/>
      <c r="W28" s="11"/>
      <c r="X28" s="11"/>
      <c r="Y28" s="11"/>
      <c r="Z28" s="11"/>
      <c r="AA28" s="11"/>
      <c r="AB28" s="11"/>
      <c r="AC28" s="11"/>
      <c r="AD28" s="11"/>
      <c r="AE28" s="11"/>
      <c r="AF28" s="11"/>
      <c r="AG28" s="11"/>
      <c r="AH28" s="11"/>
      <c r="AI28" s="11"/>
      <c r="AJ28" s="11"/>
    </row>
    <row r="29" spans="1:36" x14ac:dyDescent="0.25">
      <c r="A29" s="34" t="s">
        <v>124</v>
      </c>
      <c r="B29" s="29" t="s">
        <v>72</v>
      </c>
      <c r="C29" s="29" t="s">
        <v>72</v>
      </c>
      <c r="D29" s="29" t="s">
        <v>72</v>
      </c>
      <c r="E29" s="29" t="s">
        <v>72</v>
      </c>
      <c r="F29" s="29" t="s">
        <v>72</v>
      </c>
      <c r="G29" s="29" t="s">
        <v>72</v>
      </c>
      <c r="H29" s="29" t="s">
        <v>72</v>
      </c>
      <c r="I29" s="29" t="s">
        <v>72</v>
      </c>
      <c r="J29" s="29" t="s">
        <v>72</v>
      </c>
      <c r="K29" s="29" t="s">
        <v>72</v>
      </c>
      <c r="L29" s="13">
        <v>61434</v>
      </c>
      <c r="M29" s="17">
        <v>8.2699999999999996E-2</v>
      </c>
      <c r="N29" s="11"/>
      <c r="O29" s="11"/>
      <c r="P29" s="11"/>
      <c r="Q29" s="11"/>
      <c r="R29" s="11"/>
      <c r="S29" s="11"/>
      <c r="T29" s="11"/>
      <c r="U29" s="11"/>
      <c r="V29" s="11"/>
      <c r="W29" s="11"/>
      <c r="X29" s="11"/>
      <c r="Y29" s="11"/>
      <c r="Z29" s="11"/>
      <c r="AA29" s="11"/>
      <c r="AB29" s="11"/>
      <c r="AC29" s="11"/>
      <c r="AD29" s="11"/>
      <c r="AE29" s="11"/>
      <c r="AF29" s="11"/>
      <c r="AG29" s="11"/>
      <c r="AH29" s="11"/>
      <c r="AI29" s="11"/>
      <c r="AJ29" s="11"/>
    </row>
    <row r="30" spans="1:36" x14ac:dyDescent="0.25">
      <c r="A30" s="34" t="s">
        <v>128</v>
      </c>
      <c r="B30" s="29" t="s">
        <v>72</v>
      </c>
      <c r="C30" s="29" t="s">
        <v>72</v>
      </c>
      <c r="D30" s="29" t="s">
        <v>72</v>
      </c>
      <c r="E30" s="29" t="s">
        <v>72</v>
      </c>
      <c r="F30" s="29" t="s">
        <v>72</v>
      </c>
      <c r="G30" s="29" t="s">
        <v>72</v>
      </c>
      <c r="H30" s="29" t="s">
        <v>72</v>
      </c>
      <c r="I30" s="29" t="s">
        <v>72</v>
      </c>
      <c r="J30" s="29" t="s">
        <v>72</v>
      </c>
      <c r="K30" s="29" t="s">
        <v>72</v>
      </c>
      <c r="L30" s="13">
        <v>44030</v>
      </c>
      <c r="M30" s="17">
        <v>5.9299999999999999E-2</v>
      </c>
      <c r="N30" s="11"/>
      <c r="O30" s="11"/>
      <c r="P30" s="11"/>
      <c r="Q30" s="11"/>
      <c r="R30" s="11"/>
      <c r="S30" s="11"/>
      <c r="T30" s="11"/>
      <c r="U30" s="11"/>
      <c r="V30" s="11"/>
      <c r="W30" s="11"/>
      <c r="X30" s="11"/>
      <c r="Y30" s="11"/>
      <c r="Z30" s="11"/>
      <c r="AA30" s="11"/>
      <c r="AB30" s="11"/>
      <c r="AC30" s="11"/>
      <c r="AD30" s="11"/>
      <c r="AE30" s="11"/>
      <c r="AF30" s="11"/>
      <c r="AG30" s="11"/>
      <c r="AH30" s="11"/>
      <c r="AI30" s="11"/>
      <c r="AJ30" s="11"/>
    </row>
    <row r="31" spans="1:36" x14ac:dyDescent="0.25">
      <c r="A31" s="34" t="s">
        <v>122</v>
      </c>
      <c r="B31" s="29" t="s">
        <v>72</v>
      </c>
      <c r="C31" s="29" t="s">
        <v>72</v>
      </c>
      <c r="D31" s="29" t="s">
        <v>72</v>
      </c>
      <c r="E31" s="29" t="s">
        <v>72</v>
      </c>
      <c r="F31" s="29" t="s">
        <v>72</v>
      </c>
      <c r="G31" s="29" t="s">
        <v>72</v>
      </c>
      <c r="H31" s="29" t="s">
        <v>72</v>
      </c>
      <c r="I31" s="29" t="s">
        <v>72</v>
      </c>
      <c r="J31" s="29" t="s">
        <v>72</v>
      </c>
      <c r="K31" s="29" t="s">
        <v>72</v>
      </c>
      <c r="L31" s="13">
        <v>36305</v>
      </c>
      <c r="M31" s="17">
        <v>4.8899999999999999E-2</v>
      </c>
      <c r="N31" s="11"/>
      <c r="O31" s="11"/>
      <c r="P31" s="11"/>
      <c r="Q31" s="11"/>
      <c r="R31" s="11"/>
      <c r="S31" s="11"/>
      <c r="T31" s="11"/>
      <c r="U31" s="11"/>
      <c r="V31" s="11"/>
      <c r="W31" s="11"/>
      <c r="X31" s="11"/>
      <c r="Y31" s="11"/>
      <c r="Z31" s="11"/>
      <c r="AA31" s="11"/>
      <c r="AB31" s="11"/>
      <c r="AC31" s="11"/>
      <c r="AD31" s="11"/>
      <c r="AE31" s="11"/>
      <c r="AF31" s="11"/>
      <c r="AG31" s="11"/>
      <c r="AH31" s="11"/>
      <c r="AI31" s="11"/>
      <c r="AJ31" s="11"/>
    </row>
    <row r="32" spans="1:36" x14ac:dyDescent="0.25">
      <c r="A32" s="34" t="s">
        <v>126</v>
      </c>
      <c r="B32" s="29" t="s">
        <v>72</v>
      </c>
      <c r="C32" s="29" t="s">
        <v>72</v>
      </c>
      <c r="D32" s="29" t="s">
        <v>72</v>
      </c>
      <c r="E32" s="29" t="s">
        <v>72</v>
      </c>
      <c r="F32" s="29" t="s">
        <v>72</v>
      </c>
      <c r="G32" s="29" t="s">
        <v>72</v>
      </c>
      <c r="H32" s="29" t="s">
        <v>72</v>
      </c>
      <c r="I32" s="29" t="s">
        <v>72</v>
      </c>
      <c r="J32" s="29" t="s">
        <v>72</v>
      </c>
      <c r="K32" s="29" t="s">
        <v>72</v>
      </c>
      <c r="L32" s="13">
        <v>32022</v>
      </c>
      <c r="M32" s="17">
        <v>4.3099999999999999E-2</v>
      </c>
      <c r="N32" s="11"/>
      <c r="O32" s="11"/>
      <c r="P32" s="11"/>
      <c r="Q32" s="11"/>
      <c r="R32" s="11"/>
      <c r="S32" s="11"/>
      <c r="T32" s="11"/>
      <c r="U32" s="11"/>
      <c r="V32" s="11"/>
      <c r="W32" s="11"/>
      <c r="X32" s="11"/>
      <c r="Y32" s="11"/>
      <c r="Z32" s="11"/>
      <c r="AA32" s="11"/>
      <c r="AB32" s="11"/>
      <c r="AC32" s="11"/>
      <c r="AD32" s="11"/>
      <c r="AE32" s="11"/>
      <c r="AF32" s="11"/>
      <c r="AG32" s="11"/>
      <c r="AH32" s="11"/>
      <c r="AI32" s="11"/>
      <c r="AJ32" s="11"/>
    </row>
    <row r="33" spans="1:36" x14ac:dyDescent="0.25">
      <c r="A33" s="34" t="s">
        <v>127</v>
      </c>
      <c r="B33" s="29" t="s">
        <v>72</v>
      </c>
      <c r="C33" s="29" t="s">
        <v>72</v>
      </c>
      <c r="D33" s="29" t="s">
        <v>72</v>
      </c>
      <c r="E33" s="29" t="s">
        <v>72</v>
      </c>
      <c r="F33" s="29" t="s">
        <v>72</v>
      </c>
      <c r="G33" s="29" t="s">
        <v>72</v>
      </c>
      <c r="H33" s="29" t="s">
        <v>72</v>
      </c>
      <c r="I33" s="29" t="s">
        <v>72</v>
      </c>
      <c r="J33" s="29" t="s">
        <v>72</v>
      </c>
      <c r="K33" s="29" t="s">
        <v>72</v>
      </c>
      <c r="L33" s="13">
        <v>31346</v>
      </c>
      <c r="M33" s="17">
        <v>4.2200000000000001E-2</v>
      </c>
      <c r="N33" s="11"/>
      <c r="O33" s="11"/>
      <c r="P33" s="11"/>
      <c r="Q33" s="11"/>
      <c r="R33" s="11"/>
      <c r="S33" s="11"/>
      <c r="T33" s="11"/>
      <c r="U33" s="11"/>
      <c r="V33" s="11"/>
      <c r="W33" s="11"/>
      <c r="X33" s="11"/>
      <c r="Y33" s="11"/>
      <c r="Z33" s="11"/>
      <c r="AA33" s="11"/>
      <c r="AB33" s="11"/>
      <c r="AC33" s="11"/>
      <c r="AD33" s="11"/>
      <c r="AE33" s="11"/>
      <c r="AF33" s="11"/>
      <c r="AG33" s="11"/>
      <c r="AH33" s="11"/>
      <c r="AI33" s="11"/>
      <c r="AJ33" s="11"/>
    </row>
    <row r="34" spans="1:36" x14ac:dyDescent="0.25">
      <c r="A34" s="34" t="s">
        <v>123</v>
      </c>
      <c r="B34" s="29" t="s">
        <v>72</v>
      </c>
      <c r="C34" s="29" t="s">
        <v>72</v>
      </c>
      <c r="D34" s="29" t="s">
        <v>72</v>
      </c>
      <c r="E34" s="29" t="s">
        <v>72</v>
      </c>
      <c r="F34" s="29" t="s">
        <v>72</v>
      </c>
      <c r="G34" s="29" t="s">
        <v>72</v>
      </c>
      <c r="H34" s="29" t="s">
        <v>72</v>
      </c>
      <c r="I34" s="29" t="s">
        <v>72</v>
      </c>
      <c r="J34" s="29" t="s">
        <v>72</v>
      </c>
      <c r="K34" s="29" t="s">
        <v>72</v>
      </c>
      <c r="L34" s="13">
        <v>23532</v>
      </c>
      <c r="M34" s="17">
        <v>3.1699999999999999E-2</v>
      </c>
      <c r="N34" s="11"/>
      <c r="O34" s="11"/>
      <c r="P34" s="11"/>
      <c r="Q34" s="11"/>
      <c r="R34" s="11"/>
      <c r="S34" s="11"/>
      <c r="T34" s="11"/>
      <c r="U34" s="11"/>
      <c r="V34" s="11"/>
      <c r="W34" s="11"/>
      <c r="X34" s="11"/>
      <c r="Y34" s="11"/>
      <c r="Z34" s="11"/>
      <c r="AA34" s="11"/>
      <c r="AB34" s="11"/>
      <c r="AC34" s="11"/>
      <c r="AD34" s="11"/>
      <c r="AE34" s="11"/>
      <c r="AF34" s="11"/>
      <c r="AG34" s="11"/>
      <c r="AH34" s="11"/>
      <c r="AI34" s="11"/>
      <c r="AJ34" s="11"/>
    </row>
    <row r="35" spans="1:36" x14ac:dyDescent="0.25">
      <c r="A35" s="33" t="s">
        <v>121</v>
      </c>
      <c r="B35" s="29" t="s">
        <v>72</v>
      </c>
      <c r="C35" s="29" t="s">
        <v>72</v>
      </c>
      <c r="D35" s="29" t="s">
        <v>72</v>
      </c>
      <c r="E35" s="29" t="s">
        <v>72</v>
      </c>
      <c r="F35" s="29" t="s">
        <v>72</v>
      </c>
      <c r="G35" s="29" t="s">
        <v>72</v>
      </c>
      <c r="H35" s="29" t="s">
        <v>72</v>
      </c>
      <c r="I35" s="29" t="s">
        <v>72</v>
      </c>
      <c r="J35" s="29" t="s">
        <v>72</v>
      </c>
      <c r="K35" s="29" t="s">
        <v>72</v>
      </c>
      <c r="L35" s="13">
        <v>144671</v>
      </c>
      <c r="M35" s="17">
        <v>0.19470000000000001</v>
      </c>
      <c r="N35" s="11"/>
      <c r="O35" s="11"/>
      <c r="P35" s="11"/>
      <c r="Q35" s="11"/>
      <c r="R35" s="11"/>
      <c r="S35" s="11"/>
      <c r="T35" s="11"/>
      <c r="U35" s="11"/>
      <c r="V35" s="11"/>
      <c r="W35" s="11"/>
      <c r="X35" s="11"/>
      <c r="Y35" s="11"/>
      <c r="Z35" s="11"/>
      <c r="AA35" s="11"/>
      <c r="AB35" s="11"/>
      <c r="AC35" s="11"/>
      <c r="AD35" s="11"/>
      <c r="AE35" s="11"/>
      <c r="AF35" s="11"/>
      <c r="AG35" s="11"/>
      <c r="AH35" s="11"/>
      <c r="AI35" s="11"/>
      <c r="AJ35" s="11"/>
    </row>
    <row r="36" spans="1:36" x14ac:dyDescent="0.25">
      <c r="A36" s="94" t="s">
        <v>75</v>
      </c>
      <c r="B36" s="95"/>
      <c r="C36" s="95"/>
      <c r="D36" s="95"/>
      <c r="E36" s="95"/>
      <c r="F36" s="95"/>
      <c r="G36" s="95"/>
      <c r="H36" s="95"/>
      <c r="I36" s="95"/>
      <c r="J36" s="95"/>
      <c r="K36" s="96"/>
      <c r="L36" s="97"/>
      <c r="M36" s="97"/>
    </row>
    <row r="37" spans="1:36" x14ac:dyDescent="0.25">
      <c r="A37" s="33" t="s">
        <v>13</v>
      </c>
      <c r="B37" s="13">
        <v>470526</v>
      </c>
      <c r="C37" s="17">
        <v>0.83579999999999999</v>
      </c>
      <c r="D37" s="13">
        <v>476538</v>
      </c>
      <c r="E37" s="17">
        <v>0.84599999999999997</v>
      </c>
      <c r="F37" s="13">
        <v>408585</v>
      </c>
      <c r="G37" s="17">
        <v>0.71</v>
      </c>
      <c r="H37" s="13">
        <v>446432</v>
      </c>
      <c r="I37" s="17">
        <v>0.76749999999999996</v>
      </c>
      <c r="J37" s="13">
        <v>514985</v>
      </c>
      <c r="K37" s="17">
        <v>0.83460000000000001</v>
      </c>
      <c r="L37" s="13">
        <v>3964426</v>
      </c>
      <c r="M37" s="17">
        <v>0.74739999999999995</v>
      </c>
    </row>
    <row r="38" spans="1:36" x14ac:dyDescent="0.25">
      <c r="A38" s="33" t="s">
        <v>14</v>
      </c>
      <c r="B38" s="13">
        <v>30310</v>
      </c>
      <c r="C38" s="17">
        <v>5.3800000000000001E-2</v>
      </c>
      <c r="D38" s="13">
        <v>38928</v>
      </c>
      <c r="E38" s="17">
        <v>6.9099999999999995E-2</v>
      </c>
      <c r="F38" s="13">
        <v>59971</v>
      </c>
      <c r="G38" s="17">
        <v>0.1042</v>
      </c>
      <c r="H38" s="13">
        <v>34290</v>
      </c>
      <c r="I38" s="17">
        <v>5.8999999999999997E-2</v>
      </c>
      <c r="J38" s="13">
        <v>23795</v>
      </c>
      <c r="K38" s="17">
        <v>3.8600000000000002E-2</v>
      </c>
      <c r="L38" s="13">
        <v>379951</v>
      </c>
      <c r="M38" s="17">
        <v>7.1599999999999997E-2</v>
      </c>
    </row>
    <row r="39" spans="1:36" x14ac:dyDescent="0.25">
      <c r="A39" s="33" t="s">
        <v>15</v>
      </c>
      <c r="B39" s="13">
        <v>26723</v>
      </c>
      <c r="C39" s="17">
        <v>4.7500000000000001E-2</v>
      </c>
      <c r="D39" s="13">
        <v>22846</v>
      </c>
      <c r="E39" s="17">
        <v>4.0599999999999997E-2</v>
      </c>
      <c r="F39" s="13">
        <v>38292</v>
      </c>
      <c r="G39" s="17">
        <v>6.6500000000000004E-2</v>
      </c>
      <c r="H39" s="13">
        <v>26654</v>
      </c>
      <c r="I39" s="17">
        <v>4.58E-2</v>
      </c>
      <c r="J39" s="13">
        <v>10501</v>
      </c>
      <c r="K39" s="17">
        <v>1.7000000000000001E-2</v>
      </c>
      <c r="L39" s="13">
        <v>178707</v>
      </c>
      <c r="M39" s="17">
        <v>3.3700000000000001E-2</v>
      </c>
    </row>
    <row r="40" spans="1:36" x14ac:dyDescent="0.25">
      <c r="A40" s="34" t="s">
        <v>157</v>
      </c>
      <c r="B40" s="13">
        <v>35415</v>
      </c>
      <c r="C40" s="17">
        <v>6.2899999999999998E-2</v>
      </c>
      <c r="D40" s="13">
        <v>24986</v>
      </c>
      <c r="E40" s="17">
        <v>4.4400000000000002E-2</v>
      </c>
      <c r="F40" s="13">
        <v>68606</v>
      </c>
      <c r="G40" s="17">
        <v>0.1192</v>
      </c>
      <c r="H40" s="13">
        <v>74265</v>
      </c>
      <c r="I40" s="17">
        <v>0.12770000000000001</v>
      </c>
      <c r="J40" s="13">
        <v>67784</v>
      </c>
      <c r="K40" s="17">
        <v>0.10979999999999999</v>
      </c>
      <c r="L40" s="13">
        <v>781370</v>
      </c>
      <c r="M40" s="17">
        <v>0.14729999999999999</v>
      </c>
    </row>
    <row r="41" spans="1:36" x14ac:dyDescent="0.25">
      <c r="A41" s="94" t="s">
        <v>26</v>
      </c>
      <c r="B41" s="95"/>
      <c r="C41" s="95"/>
      <c r="D41" s="95"/>
      <c r="E41" s="95"/>
      <c r="F41" s="95"/>
      <c r="G41" s="95"/>
      <c r="H41" s="95"/>
      <c r="I41" s="95"/>
      <c r="J41" s="95"/>
      <c r="K41" s="96"/>
      <c r="L41" s="97"/>
      <c r="M41" s="97"/>
    </row>
    <row r="42" spans="1:36" x14ac:dyDescent="0.25">
      <c r="A42" s="33" t="s">
        <v>19</v>
      </c>
      <c r="B42" s="13">
        <v>412767</v>
      </c>
      <c r="C42" s="17">
        <v>0.76839999999999997</v>
      </c>
      <c r="D42" s="13">
        <v>443926</v>
      </c>
      <c r="E42" s="17">
        <v>0.77859999999999996</v>
      </c>
      <c r="F42" s="13">
        <v>478913</v>
      </c>
      <c r="G42" s="17">
        <v>0.81089999999999995</v>
      </c>
      <c r="H42" s="13">
        <v>444192</v>
      </c>
      <c r="I42" s="17">
        <v>0.76300000000000001</v>
      </c>
      <c r="J42" s="13">
        <v>485660</v>
      </c>
      <c r="K42" s="17">
        <v>0.78249999999999997</v>
      </c>
      <c r="L42" s="13">
        <v>4171963</v>
      </c>
      <c r="M42" s="17">
        <v>0.78169999999999995</v>
      </c>
    </row>
    <row r="43" spans="1:36" x14ac:dyDescent="0.25">
      <c r="A43" s="33" t="s">
        <v>17</v>
      </c>
      <c r="B43" s="13">
        <v>78105</v>
      </c>
      <c r="C43" s="17">
        <v>0.1454</v>
      </c>
      <c r="D43" s="13">
        <v>93844</v>
      </c>
      <c r="E43" s="17">
        <v>0.1646</v>
      </c>
      <c r="F43" s="13">
        <v>61589</v>
      </c>
      <c r="G43" s="17">
        <v>0.1043</v>
      </c>
      <c r="H43" s="13">
        <v>76691</v>
      </c>
      <c r="I43" s="17">
        <v>0.13170000000000001</v>
      </c>
      <c r="J43" s="13">
        <v>96606</v>
      </c>
      <c r="K43" s="17">
        <v>0.15570000000000001</v>
      </c>
      <c r="L43" s="13">
        <v>707190</v>
      </c>
      <c r="M43" s="17">
        <v>0.13250000000000001</v>
      </c>
    </row>
    <row r="44" spans="1:36" x14ac:dyDescent="0.25">
      <c r="A44" s="33" t="s">
        <v>18</v>
      </c>
      <c r="B44" s="13">
        <v>46325</v>
      </c>
      <c r="C44" s="17">
        <v>8.6199999999999999E-2</v>
      </c>
      <c r="D44" s="13">
        <v>32403</v>
      </c>
      <c r="E44" s="17">
        <v>5.6800000000000003E-2</v>
      </c>
      <c r="F44" s="13">
        <v>50070</v>
      </c>
      <c r="G44" s="17">
        <v>8.48E-2</v>
      </c>
      <c r="H44" s="13">
        <v>61278</v>
      </c>
      <c r="I44" s="17">
        <v>0.1053</v>
      </c>
      <c r="J44" s="13">
        <v>38365</v>
      </c>
      <c r="K44" s="17">
        <v>6.1800000000000001E-2</v>
      </c>
      <c r="L44" s="13">
        <v>457771</v>
      </c>
      <c r="M44" s="17">
        <v>8.5800000000000001E-2</v>
      </c>
    </row>
    <row r="45" spans="1:36" x14ac:dyDescent="0.25">
      <c r="A45" s="3" t="s">
        <v>24</v>
      </c>
      <c r="B45" s="13">
        <v>73977</v>
      </c>
      <c r="C45" s="17">
        <v>0.61970000000000003</v>
      </c>
      <c r="D45" s="13">
        <v>76495</v>
      </c>
      <c r="E45" s="17">
        <v>0.60929999999999995</v>
      </c>
      <c r="F45" s="13">
        <v>74901</v>
      </c>
      <c r="G45" s="17">
        <v>0.67600000000000005</v>
      </c>
      <c r="H45" s="13">
        <v>76175</v>
      </c>
      <c r="I45" s="17">
        <v>0.56320000000000003</v>
      </c>
      <c r="J45" s="13">
        <v>96599</v>
      </c>
      <c r="K45" s="17">
        <v>0.73119999999999996</v>
      </c>
      <c r="L45" s="13">
        <v>723516</v>
      </c>
      <c r="M45" s="17">
        <v>0.63649999999999995</v>
      </c>
    </row>
    <row r="46" spans="1:36" x14ac:dyDescent="0.25">
      <c r="A46" s="3" t="s">
        <v>20</v>
      </c>
      <c r="B46" s="13">
        <v>45392</v>
      </c>
      <c r="C46" s="17">
        <v>0.38030000000000003</v>
      </c>
      <c r="D46" s="13">
        <v>49048</v>
      </c>
      <c r="E46" s="17">
        <v>0.39069999999999999</v>
      </c>
      <c r="F46" s="13">
        <v>35907</v>
      </c>
      <c r="G46" s="17">
        <v>0.32400000000000001</v>
      </c>
      <c r="H46" s="13">
        <v>59090</v>
      </c>
      <c r="I46" s="17">
        <v>0.43680000000000002</v>
      </c>
      <c r="J46" s="13">
        <v>35511</v>
      </c>
      <c r="K46" s="17">
        <v>0.26879999999999998</v>
      </c>
      <c r="L46" s="13">
        <v>413127</v>
      </c>
      <c r="M46" s="17">
        <v>0.36349999999999999</v>
      </c>
    </row>
    <row r="47" spans="1:36" x14ac:dyDescent="0.25">
      <c r="A47" s="92" t="s">
        <v>60</v>
      </c>
      <c r="B47" s="93"/>
      <c r="C47" s="93"/>
      <c r="D47" s="93"/>
      <c r="E47" s="93"/>
      <c r="F47" s="93"/>
      <c r="G47" s="93"/>
      <c r="H47" s="93"/>
      <c r="I47" s="93"/>
      <c r="J47" s="93"/>
      <c r="K47" s="93"/>
      <c r="L47" s="76"/>
      <c r="M47" s="76"/>
    </row>
    <row r="48" spans="1:36" x14ac:dyDescent="0.25">
      <c r="A48" s="94" t="s">
        <v>34</v>
      </c>
      <c r="B48" s="95"/>
      <c r="C48" s="95"/>
      <c r="D48" s="95"/>
      <c r="E48" s="95"/>
      <c r="F48" s="95"/>
      <c r="G48" s="95"/>
      <c r="H48" s="95"/>
      <c r="I48" s="95"/>
      <c r="J48" s="95"/>
      <c r="K48" s="96"/>
      <c r="L48" s="97"/>
      <c r="M48" s="97"/>
    </row>
    <row r="49" spans="1:36" x14ac:dyDescent="0.25">
      <c r="A49" s="33" t="s">
        <v>67</v>
      </c>
      <c r="B49" s="13">
        <v>89514</v>
      </c>
      <c r="C49" s="17">
        <v>0.16619999999999999</v>
      </c>
      <c r="D49" s="13">
        <v>89144</v>
      </c>
      <c r="E49" s="17">
        <v>0.15579999999999999</v>
      </c>
      <c r="F49" s="13">
        <v>108781</v>
      </c>
      <c r="G49" s="17">
        <v>0.18360000000000001</v>
      </c>
      <c r="H49" s="13">
        <v>108155</v>
      </c>
      <c r="I49" s="17">
        <v>0.1842</v>
      </c>
      <c r="J49" s="13">
        <v>72338</v>
      </c>
      <c r="K49" s="17">
        <v>0.11650000000000001</v>
      </c>
      <c r="L49" s="13">
        <v>837470</v>
      </c>
      <c r="M49" s="17">
        <v>0.15679999999999999</v>
      </c>
    </row>
    <row r="50" spans="1:36" x14ac:dyDescent="0.25">
      <c r="A50" s="27" t="s">
        <v>158</v>
      </c>
      <c r="B50" s="29" t="s">
        <v>72</v>
      </c>
      <c r="C50" s="29" t="s">
        <v>72</v>
      </c>
      <c r="D50" s="29" t="s">
        <v>72</v>
      </c>
      <c r="E50" s="29" t="s">
        <v>72</v>
      </c>
      <c r="F50" s="29" t="s">
        <v>72</v>
      </c>
      <c r="G50" s="29" t="s">
        <v>72</v>
      </c>
      <c r="H50" s="29" t="s">
        <v>72</v>
      </c>
      <c r="I50" s="29" t="s">
        <v>72</v>
      </c>
      <c r="J50" s="13">
        <v>50337</v>
      </c>
      <c r="K50" s="17">
        <v>0.73780000000000001</v>
      </c>
      <c r="L50" s="13">
        <v>594433</v>
      </c>
      <c r="M50" s="17">
        <v>0.72519999999999996</v>
      </c>
      <c r="N50" s="11"/>
      <c r="O50" s="11"/>
      <c r="P50" s="11"/>
      <c r="Q50" s="11"/>
      <c r="R50" s="11"/>
      <c r="S50" s="11"/>
      <c r="T50" s="11"/>
      <c r="U50" s="11"/>
      <c r="V50" s="11"/>
      <c r="W50" s="11"/>
      <c r="X50" s="11"/>
      <c r="Y50" s="11"/>
      <c r="Z50" s="11"/>
      <c r="AA50" s="11"/>
      <c r="AB50" s="11"/>
      <c r="AC50" s="11"/>
      <c r="AD50" s="11"/>
      <c r="AE50" s="11"/>
      <c r="AF50" s="11"/>
      <c r="AG50" s="11"/>
      <c r="AH50" s="11"/>
      <c r="AI50" s="11"/>
      <c r="AJ50" s="11"/>
    </row>
    <row r="51" spans="1:36" x14ac:dyDescent="0.25">
      <c r="A51" s="27" t="s">
        <v>159</v>
      </c>
      <c r="B51" s="29" t="s">
        <v>72</v>
      </c>
      <c r="C51" s="29" t="s">
        <v>72</v>
      </c>
      <c r="D51" s="29" t="s">
        <v>72</v>
      </c>
      <c r="E51" s="29" t="s">
        <v>72</v>
      </c>
      <c r="F51" s="29" t="s">
        <v>72</v>
      </c>
      <c r="G51" s="29" t="s">
        <v>72</v>
      </c>
      <c r="H51" s="29" t="s">
        <v>72</v>
      </c>
      <c r="I51" s="29" t="s">
        <v>72</v>
      </c>
      <c r="J51" s="13">
        <v>26896</v>
      </c>
      <c r="K51" s="17">
        <v>0.39419999999999999</v>
      </c>
      <c r="L51" s="13">
        <v>354986</v>
      </c>
      <c r="M51" s="17">
        <v>0.43309999999999998</v>
      </c>
      <c r="N51" s="11"/>
      <c r="O51" s="11"/>
      <c r="P51" s="11"/>
      <c r="Q51" s="11"/>
      <c r="R51" s="11"/>
      <c r="S51" s="11"/>
      <c r="T51" s="11"/>
      <c r="U51" s="11"/>
      <c r="V51" s="11"/>
      <c r="W51" s="11"/>
      <c r="X51" s="11"/>
      <c r="Y51" s="11"/>
      <c r="Z51" s="11"/>
      <c r="AA51" s="11"/>
      <c r="AB51" s="11"/>
      <c r="AC51" s="11"/>
      <c r="AD51" s="11"/>
      <c r="AE51" s="11"/>
      <c r="AF51" s="11"/>
      <c r="AG51" s="11"/>
      <c r="AH51" s="11"/>
      <c r="AI51" s="11"/>
      <c r="AJ51" s="11"/>
    </row>
    <row r="52" spans="1:36" x14ac:dyDescent="0.25">
      <c r="A52" s="33" t="s">
        <v>36</v>
      </c>
      <c r="B52" s="13">
        <v>33073</v>
      </c>
      <c r="C52" s="17">
        <v>6.6299999999999998E-2</v>
      </c>
      <c r="D52" s="13">
        <v>34539</v>
      </c>
      <c r="E52" s="17">
        <v>6.8500000000000005E-2</v>
      </c>
      <c r="F52" s="13">
        <v>29796</v>
      </c>
      <c r="G52" s="17">
        <v>6.0499999999999998E-2</v>
      </c>
      <c r="H52" s="13">
        <v>53514</v>
      </c>
      <c r="I52" s="17">
        <v>9.7900000000000001E-2</v>
      </c>
      <c r="J52" s="13">
        <v>53557</v>
      </c>
      <c r="K52" s="17">
        <v>8.9200000000000002E-2</v>
      </c>
      <c r="L52" s="13">
        <v>570212</v>
      </c>
      <c r="M52" s="17">
        <v>0.1138</v>
      </c>
    </row>
    <row r="53" spans="1:36" x14ac:dyDescent="0.25">
      <c r="A53" s="27" t="s">
        <v>158</v>
      </c>
      <c r="B53" s="29" t="s">
        <v>72</v>
      </c>
      <c r="C53" s="29" t="s">
        <v>72</v>
      </c>
      <c r="D53" s="29" t="s">
        <v>72</v>
      </c>
      <c r="E53" s="29" t="s">
        <v>72</v>
      </c>
      <c r="F53" s="29" t="s">
        <v>72</v>
      </c>
      <c r="G53" s="29" t="s">
        <v>72</v>
      </c>
      <c r="H53" s="29" t="s">
        <v>72</v>
      </c>
      <c r="I53" s="29" t="s">
        <v>72</v>
      </c>
      <c r="J53" s="13">
        <v>37111</v>
      </c>
      <c r="K53" s="17">
        <v>0.73199999999999998</v>
      </c>
      <c r="L53" s="13">
        <v>358711</v>
      </c>
      <c r="M53" s="17">
        <v>0.64500000000000002</v>
      </c>
    </row>
    <row r="54" spans="1:36" x14ac:dyDescent="0.25">
      <c r="A54" s="27" t="s">
        <v>159</v>
      </c>
      <c r="B54" s="29" t="s">
        <v>72</v>
      </c>
      <c r="C54" s="29" t="s">
        <v>72</v>
      </c>
      <c r="D54" s="29" t="s">
        <v>72</v>
      </c>
      <c r="E54" s="29" t="s">
        <v>72</v>
      </c>
      <c r="F54" s="29" t="s">
        <v>72</v>
      </c>
      <c r="G54" s="29" t="s">
        <v>72</v>
      </c>
      <c r="H54" s="29" t="s">
        <v>72</v>
      </c>
      <c r="I54" s="29" t="s">
        <v>72</v>
      </c>
      <c r="J54" s="29">
        <v>23023</v>
      </c>
      <c r="K54" s="17">
        <v>0.4541</v>
      </c>
      <c r="L54" s="13">
        <v>276368</v>
      </c>
      <c r="M54" s="17">
        <v>0.49690000000000001</v>
      </c>
    </row>
    <row r="55" spans="1:36" x14ac:dyDescent="0.25">
      <c r="A55" s="33" t="s">
        <v>35</v>
      </c>
      <c r="B55" s="13">
        <v>44773</v>
      </c>
      <c r="C55" s="17">
        <v>8.3199999999999996E-2</v>
      </c>
      <c r="D55" s="13">
        <v>27531</v>
      </c>
      <c r="E55" s="17">
        <v>4.8399999999999999E-2</v>
      </c>
      <c r="F55" s="13">
        <v>37301</v>
      </c>
      <c r="G55" s="17">
        <v>6.3E-2</v>
      </c>
      <c r="H55" s="13">
        <v>51469</v>
      </c>
      <c r="I55" s="17">
        <v>8.7800000000000003E-2</v>
      </c>
      <c r="J55" s="13">
        <v>64581</v>
      </c>
      <c r="K55" s="17">
        <v>0.105</v>
      </c>
      <c r="L55" s="13">
        <v>605943</v>
      </c>
      <c r="M55" s="17">
        <v>0.1134</v>
      </c>
    </row>
    <row r="56" spans="1:36" x14ac:dyDescent="0.25">
      <c r="A56" s="27" t="s">
        <v>158</v>
      </c>
      <c r="B56" s="29" t="s">
        <v>72</v>
      </c>
      <c r="C56" s="29" t="s">
        <v>72</v>
      </c>
      <c r="D56" s="29" t="s">
        <v>72</v>
      </c>
      <c r="E56" s="29" t="s">
        <v>72</v>
      </c>
      <c r="F56" s="29" t="s">
        <v>72</v>
      </c>
      <c r="G56" s="29" t="s">
        <v>72</v>
      </c>
      <c r="H56" s="29" t="s">
        <v>72</v>
      </c>
      <c r="I56" s="29" t="s">
        <v>72</v>
      </c>
      <c r="J56" s="29" t="s">
        <v>72</v>
      </c>
      <c r="K56" s="29" t="s">
        <v>72</v>
      </c>
      <c r="L56" s="13">
        <v>459217</v>
      </c>
      <c r="M56" s="17">
        <v>0.76729999999999998</v>
      </c>
    </row>
    <row r="57" spans="1:36" x14ac:dyDescent="0.25">
      <c r="A57" s="27" t="s">
        <v>159</v>
      </c>
      <c r="B57" s="29" t="s">
        <v>72</v>
      </c>
      <c r="C57" s="29" t="s">
        <v>72</v>
      </c>
      <c r="D57" s="29" t="s">
        <v>72</v>
      </c>
      <c r="E57" s="29" t="s">
        <v>72</v>
      </c>
      <c r="F57" s="29" t="s">
        <v>72</v>
      </c>
      <c r="G57" s="29" t="s">
        <v>72</v>
      </c>
      <c r="H57" s="29" t="s">
        <v>72</v>
      </c>
      <c r="I57" s="29" t="s">
        <v>72</v>
      </c>
      <c r="J57" s="29">
        <v>15699</v>
      </c>
      <c r="K57" s="17">
        <v>0.25440000000000002</v>
      </c>
      <c r="L57" s="13">
        <v>223579</v>
      </c>
      <c r="M57" s="17">
        <v>0.37359999999999999</v>
      </c>
    </row>
    <row r="58" spans="1:36" x14ac:dyDescent="0.25">
      <c r="A58" s="33" t="s">
        <v>62</v>
      </c>
      <c r="B58" s="13" t="s">
        <v>72</v>
      </c>
      <c r="C58" s="13" t="s">
        <v>72</v>
      </c>
      <c r="D58" s="13" t="s">
        <v>72</v>
      </c>
      <c r="E58" s="13" t="s">
        <v>72</v>
      </c>
      <c r="F58" s="13">
        <v>26794</v>
      </c>
      <c r="G58" s="17">
        <v>4.5400000000000003E-2</v>
      </c>
      <c r="H58" s="13">
        <v>41818</v>
      </c>
      <c r="I58" s="17">
        <v>7.0999999999999994E-2</v>
      </c>
      <c r="J58" s="13">
        <v>22771</v>
      </c>
      <c r="K58" s="17">
        <v>3.6499999999999998E-2</v>
      </c>
      <c r="L58" s="13">
        <v>296844</v>
      </c>
      <c r="M58" s="17">
        <v>5.5199999999999999E-2</v>
      </c>
    </row>
    <row r="59" spans="1:36" x14ac:dyDescent="0.25">
      <c r="A59" s="27" t="s">
        <v>158</v>
      </c>
      <c r="B59" s="29" t="s">
        <v>72</v>
      </c>
      <c r="C59" s="29" t="s">
        <v>72</v>
      </c>
      <c r="D59" s="29" t="s">
        <v>72</v>
      </c>
      <c r="E59" s="29" t="s">
        <v>72</v>
      </c>
      <c r="F59" s="29" t="s">
        <v>72</v>
      </c>
      <c r="G59" s="29" t="s">
        <v>72</v>
      </c>
      <c r="H59" s="29" t="s">
        <v>72</v>
      </c>
      <c r="I59" s="29" t="s">
        <v>72</v>
      </c>
      <c r="J59" s="29" t="s">
        <v>72</v>
      </c>
      <c r="K59" s="29" t="s">
        <v>72</v>
      </c>
      <c r="L59" s="13">
        <v>185591</v>
      </c>
      <c r="M59" s="17">
        <v>0.64159999999999995</v>
      </c>
      <c r="N59" s="11"/>
      <c r="O59" s="11"/>
      <c r="P59" s="11"/>
      <c r="Q59" s="11"/>
      <c r="R59" s="11"/>
      <c r="S59" s="11"/>
      <c r="T59" s="11"/>
      <c r="U59" s="11"/>
      <c r="V59" s="11"/>
      <c r="W59" s="11"/>
      <c r="X59" s="11"/>
      <c r="Y59" s="11"/>
      <c r="Z59" s="11"/>
      <c r="AA59" s="11"/>
      <c r="AB59" s="11"/>
      <c r="AC59" s="11"/>
      <c r="AD59" s="11"/>
      <c r="AE59" s="11"/>
      <c r="AF59" s="11"/>
      <c r="AG59" s="11"/>
      <c r="AH59" s="11"/>
      <c r="AI59" s="11"/>
      <c r="AJ59" s="11"/>
    </row>
    <row r="60" spans="1:36" x14ac:dyDescent="0.25">
      <c r="A60" s="27" t="s">
        <v>159</v>
      </c>
      <c r="B60" s="29" t="s">
        <v>72</v>
      </c>
      <c r="C60" s="29" t="s">
        <v>72</v>
      </c>
      <c r="D60" s="29" t="s">
        <v>72</v>
      </c>
      <c r="E60" s="29" t="s">
        <v>72</v>
      </c>
      <c r="F60" s="29" t="s">
        <v>72</v>
      </c>
      <c r="G60" s="29" t="s">
        <v>72</v>
      </c>
      <c r="H60" s="29" t="s">
        <v>72</v>
      </c>
      <c r="I60" s="29" t="s">
        <v>72</v>
      </c>
      <c r="J60" s="29" t="s">
        <v>72</v>
      </c>
      <c r="K60" s="29" t="s">
        <v>72</v>
      </c>
      <c r="L60" s="13">
        <v>168922</v>
      </c>
      <c r="M60" s="17">
        <v>0.58399999999999996</v>
      </c>
      <c r="N60" s="11"/>
      <c r="O60" s="11"/>
      <c r="P60" s="11"/>
      <c r="Q60" s="11"/>
      <c r="R60" s="11"/>
      <c r="S60" s="11"/>
      <c r="T60" s="11"/>
      <c r="U60" s="11"/>
      <c r="V60" s="11"/>
      <c r="W60" s="11"/>
      <c r="X60" s="11"/>
      <c r="Y60" s="11"/>
      <c r="Z60" s="11"/>
      <c r="AA60" s="11"/>
      <c r="AB60" s="11"/>
      <c r="AC60" s="11"/>
      <c r="AD60" s="11"/>
      <c r="AE60" s="11"/>
      <c r="AF60" s="11"/>
      <c r="AG60" s="11"/>
      <c r="AH60" s="11"/>
      <c r="AI60" s="11"/>
      <c r="AJ60" s="11"/>
    </row>
    <row r="61" spans="1:36" x14ac:dyDescent="0.25">
      <c r="A61" s="63" t="s">
        <v>173</v>
      </c>
      <c r="B61" s="13" t="s">
        <v>72</v>
      </c>
      <c r="C61" s="13" t="s">
        <v>72</v>
      </c>
      <c r="D61" s="13" t="s">
        <v>72</v>
      </c>
      <c r="E61" s="13" t="s">
        <v>72</v>
      </c>
      <c r="F61" s="13">
        <v>40143</v>
      </c>
      <c r="G61" s="17">
        <v>0.14530000000000001</v>
      </c>
      <c r="H61" s="13">
        <v>39116</v>
      </c>
      <c r="I61" s="17">
        <v>0.1348</v>
      </c>
      <c r="J61" s="13">
        <v>30041</v>
      </c>
      <c r="K61" s="17">
        <v>9.6299999999999997E-2</v>
      </c>
      <c r="L61" s="13">
        <v>345778</v>
      </c>
      <c r="M61" s="17">
        <v>0.1328</v>
      </c>
    </row>
    <row r="62" spans="1:36" x14ac:dyDescent="0.25">
      <c r="A62" s="28" t="s">
        <v>104</v>
      </c>
      <c r="B62" s="29" t="s">
        <v>72</v>
      </c>
      <c r="C62" s="29" t="s">
        <v>72</v>
      </c>
      <c r="D62" s="29" t="s">
        <v>72</v>
      </c>
      <c r="E62" s="29" t="s">
        <v>72</v>
      </c>
      <c r="F62" s="29" t="s">
        <v>72</v>
      </c>
      <c r="G62" s="29" t="s">
        <v>72</v>
      </c>
      <c r="H62" s="29" t="s">
        <v>72</v>
      </c>
      <c r="I62" s="29" t="s">
        <v>72</v>
      </c>
      <c r="J62" s="13">
        <v>31651</v>
      </c>
      <c r="K62" s="17">
        <v>5.0799999999999998E-2</v>
      </c>
      <c r="L62" s="13">
        <v>291358</v>
      </c>
      <c r="M62" s="17">
        <v>5.4300000000000001E-2</v>
      </c>
      <c r="N62" s="11"/>
      <c r="O62" s="11"/>
      <c r="P62" s="11"/>
      <c r="Q62" s="11"/>
      <c r="R62" s="11"/>
      <c r="S62" s="11"/>
      <c r="T62" s="11"/>
      <c r="U62" s="11"/>
      <c r="V62" s="11"/>
      <c r="W62" s="11"/>
      <c r="X62" s="11"/>
      <c r="Y62" s="11"/>
      <c r="Z62" s="11"/>
      <c r="AA62" s="11"/>
      <c r="AB62" s="11"/>
      <c r="AC62" s="11"/>
      <c r="AD62" s="11"/>
      <c r="AE62" s="11"/>
      <c r="AF62" s="11"/>
      <c r="AG62" s="11"/>
      <c r="AH62" s="11"/>
      <c r="AI62" s="11"/>
      <c r="AJ62" s="11"/>
    </row>
    <row r="63" spans="1:36" x14ac:dyDescent="0.25">
      <c r="A63" s="28" t="s">
        <v>105</v>
      </c>
      <c r="B63" s="29" t="s">
        <v>72</v>
      </c>
      <c r="C63" s="29" t="s">
        <v>72</v>
      </c>
      <c r="D63" s="29" t="s">
        <v>72</v>
      </c>
      <c r="E63" s="29" t="s">
        <v>72</v>
      </c>
      <c r="F63" s="29" t="s">
        <v>72</v>
      </c>
      <c r="G63" s="29" t="s">
        <v>72</v>
      </c>
      <c r="H63" s="29" t="s">
        <v>72</v>
      </c>
      <c r="I63" s="29" t="s">
        <v>72</v>
      </c>
      <c r="J63" s="13">
        <v>18756</v>
      </c>
      <c r="K63" s="17">
        <v>0.03</v>
      </c>
      <c r="L63" s="13">
        <v>295586</v>
      </c>
      <c r="M63" s="17">
        <v>5.5199999999999999E-2</v>
      </c>
      <c r="N63" s="11"/>
      <c r="O63" s="11"/>
      <c r="P63" s="11"/>
      <c r="Q63" s="11"/>
      <c r="R63" s="11"/>
      <c r="S63" s="11"/>
      <c r="T63" s="11"/>
      <c r="U63" s="11"/>
      <c r="V63" s="11"/>
      <c r="W63" s="11"/>
      <c r="X63" s="11"/>
      <c r="Y63" s="11"/>
      <c r="Z63" s="11"/>
      <c r="AA63" s="11"/>
      <c r="AB63" s="11"/>
      <c r="AC63" s="11"/>
      <c r="AD63" s="11"/>
      <c r="AE63" s="11"/>
      <c r="AF63" s="11"/>
      <c r="AG63" s="11"/>
      <c r="AH63" s="11"/>
      <c r="AI63" s="11"/>
      <c r="AJ63" s="11"/>
    </row>
    <row r="64" spans="1:36" x14ac:dyDescent="0.25">
      <c r="A64" s="28" t="s">
        <v>106</v>
      </c>
      <c r="B64" s="29" t="s">
        <v>72</v>
      </c>
      <c r="C64" s="29" t="s">
        <v>72</v>
      </c>
      <c r="D64" s="29" t="s">
        <v>72</v>
      </c>
      <c r="E64" s="29" t="s">
        <v>72</v>
      </c>
      <c r="F64" s="29" t="s">
        <v>72</v>
      </c>
      <c r="G64" s="29" t="s">
        <v>72</v>
      </c>
      <c r="H64" s="29" t="s">
        <v>72</v>
      </c>
      <c r="I64" s="29" t="s">
        <v>72</v>
      </c>
      <c r="J64" s="13">
        <v>33528</v>
      </c>
      <c r="K64" s="17">
        <v>5.3699999999999998E-2</v>
      </c>
      <c r="L64" s="13">
        <v>297652</v>
      </c>
      <c r="M64" s="17">
        <v>5.5500000000000001E-2</v>
      </c>
      <c r="N64" s="11"/>
      <c r="O64" s="11"/>
      <c r="P64" s="11"/>
      <c r="Q64" s="11"/>
      <c r="R64" s="11"/>
      <c r="S64" s="11"/>
      <c r="T64" s="11"/>
      <c r="U64" s="11"/>
      <c r="V64" s="11"/>
      <c r="W64" s="11"/>
      <c r="X64" s="11"/>
      <c r="Y64" s="11"/>
      <c r="Z64" s="11"/>
      <c r="AA64" s="11"/>
      <c r="AB64" s="11"/>
      <c r="AC64" s="11"/>
      <c r="AD64" s="11"/>
      <c r="AE64" s="11"/>
      <c r="AF64" s="11"/>
      <c r="AG64" s="11"/>
      <c r="AH64" s="11"/>
      <c r="AI64" s="11"/>
      <c r="AJ64" s="11"/>
    </row>
    <row r="65" spans="1:36" x14ac:dyDescent="0.25">
      <c r="A65" s="28" t="s">
        <v>107</v>
      </c>
      <c r="B65" s="29" t="s">
        <v>72</v>
      </c>
      <c r="C65" s="29" t="s">
        <v>72</v>
      </c>
      <c r="D65" s="29" t="s">
        <v>72</v>
      </c>
      <c r="E65" s="29" t="s">
        <v>72</v>
      </c>
      <c r="F65" s="29" t="s">
        <v>72</v>
      </c>
      <c r="G65" s="29" t="s">
        <v>72</v>
      </c>
      <c r="H65" s="29" t="s">
        <v>72</v>
      </c>
      <c r="I65" s="29" t="s">
        <v>72</v>
      </c>
      <c r="J65" s="13">
        <v>49514</v>
      </c>
      <c r="K65" s="17">
        <v>7.9699999999999993E-2</v>
      </c>
      <c r="L65" s="13">
        <v>386408</v>
      </c>
      <c r="M65" s="17">
        <v>7.2099999999999997E-2</v>
      </c>
      <c r="N65" s="11"/>
      <c r="O65" s="11"/>
      <c r="P65" s="11"/>
      <c r="Q65" s="11"/>
      <c r="R65" s="11"/>
      <c r="S65" s="11"/>
      <c r="T65" s="11"/>
      <c r="U65" s="11"/>
      <c r="V65" s="11"/>
      <c r="W65" s="11"/>
      <c r="X65" s="11"/>
      <c r="Y65" s="11"/>
      <c r="Z65" s="11"/>
      <c r="AA65" s="11"/>
      <c r="AB65" s="11"/>
      <c r="AC65" s="11"/>
      <c r="AD65" s="11"/>
      <c r="AE65" s="11"/>
      <c r="AF65" s="11"/>
      <c r="AG65" s="11"/>
      <c r="AH65" s="11"/>
      <c r="AI65" s="11"/>
      <c r="AJ65" s="11"/>
    </row>
    <row r="66" spans="1:36" x14ac:dyDescent="0.25">
      <c r="A66" s="92" t="s">
        <v>59</v>
      </c>
      <c r="B66" s="93"/>
      <c r="C66" s="93"/>
      <c r="D66" s="93"/>
      <c r="E66" s="93"/>
      <c r="F66" s="93"/>
      <c r="G66" s="93"/>
      <c r="H66" s="93"/>
      <c r="I66" s="93"/>
      <c r="J66" s="93"/>
      <c r="K66" s="93"/>
      <c r="L66" s="76"/>
      <c r="M66" s="76"/>
    </row>
    <row r="67" spans="1:36" x14ac:dyDescent="0.25">
      <c r="A67" s="33" t="s">
        <v>30</v>
      </c>
      <c r="B67" s="13">
        <v>400023</v>
      </c>
      <c r="C67" s="17">
        <v>0.71140000000000003</v>
      </c>
      <c r="D67" s="13">
        <v>373149</v>
      </c>
      <c r="E67" s="17">
        <v>0.65339999999999998</v>
      </c>
      <c r="F67" s="13">
        <v>421310</v>
      </c>
      <c r="G67" s="17">
        <v>0.71209999999999996</v>
      </c>
      <c r="H67" s="13">
        <v>422983</v>
      </c>
      <c r="I67" s="17">
        <v>0.72150000000000003</v>
      </c>
      <c r="J67" s="13">
        <v>426699</v>
      </c>
      <c r="K67" s="17">
        <v>0.68610000000000004</v>
      </c>
      <c r="L67" s="13">
        <v>3549819</v>
      </c>
      <c r="M67" s="17">
        <v>0.66400000000000003</v>
      </c>
    </row>
    <row r="68" spans="1:36" x14ac:dyDescent="0.25">
      <c r="A68" s="33" t="s">
        <v>31</v>
      </c>
      <c r="B68" s="13">
        <v>370430</v>
      </c>
      <c r="C68" s="17">
        <v>0.6885</v>
      </c>
      <c r="D68" s="13">
        <v>386238</v>
      </c>
      <c r="E68" s="17">
        <v>0.68679999999999997</v>
      </c>
      <c r="F68" s="13">
        <v>346187</v>
      </c>
      <c r="G68" s="17">
        <v>0.59079999999999999</v>
      </c>
      <c r="H68" s="13">
        <v>421168</v>
      </c>
      <c r="I68" s="17">
        <v>0.72560000000000002</v>
      </c>
      <c r="J68" s="13">
        <v>448640</v>
      </c>
      <c r="K68" s="17">
        <v>0.73229999999999995</v>
      </c>
      <c r="L68" s="13">
        <v>3726709</v>
      </c>
      <c r="M68" s="17">
        <v>0.7026</v>
      </c>
    </row>
    <row r="69" spans="1:36" x14ac:dyDescent="0.25">
      <c r="A69" s="33" t="s">
        <v>32</v>
      </c>
      <c r="B69" s="13" t="s">
        <v>72</v>
      </c>
      <c r="C69" s="17" t="s">
        <v>72</v>
      </c>
      <c r="D69" s="13" t="s">
        <v>72</v>
      </c>
      <c r="E69" s="17" t="s">
        <v>72</v>
      </c>
      <c r="F69" s="13">
        <v>484344</v>
      </c>
      <c r="G69" s="17">
        <v>0.81920000000000004</v>
      </c>
      <c r="H69" s="13">
        <v>487286</v>
      </c>
      <c r="I69" s="17">
        <v>0.84799999999999998</v>
      </c>
      <c r="J69" s="13">
        <v>529268</v>
      </c>
      <c r="K69" s="17">
        <v>0.8508</v>
      </c>
      <c r="L69" s="13">
        <v>4484274</v>
      </c>
      <c r="M69" s="17">
        <v>0.83830000000000005</v>
      </c>
    </row>
    <row r="70" spans="1:36" x14ac:dyDescent="0.25">
      <c r="A70" s="33" t="s">
        <v>33</v>
      </c>
      <c r="B70" s="13" t="s">
        <v>72</v>
      </c>
      <c r="C70" s="17" t="s">
        <v>72</v>
      </c>
      <c r="D70" s="13" t="s">
        <v>72</v>
      </c>
      <c r="E70" s="17" t="s">
        <v>72</v>
      </c>
      <c r="F70" s="13">
        <v>106900</v>
      </c>
      <c r="G70" s="17">
        <v>0.18079999999999999</v>
      </c>
      <c r="H70" s="13">
        <v>87351</v>
      </c>
      <c r="I70" s="17">
        <v>0.152</v>
      </c>
      <c r="J70" s="13">
        <v>92799</v>
      </c>
      <c r="K70" s="17">
        <v>0.1492</v>
      </c>
      <c r="L70" s="13">
        <v>864655</v>
      </c>
      <c r="M70" s="17">
        <v>0.16170000000000001</v>
      </c>
    </row>
    <row r="71" spans="1:36" x14ac:dyDescent="0.25">
      <c r="A71" s="92" t="s">
        <v>78</v>
      </c>
      <c r="B71" s="93"/>
      <c r="C71" s="93"/>
      <c r="D71" s="93"/>
      <c r="E71" s="93"/>
      <c r="F71" s="93"/>
      <c r="G71" s="93"/>
      <c r="H71" s="93"/>
      <c r="I71" s="93"/>
      <c r="J71" s="93"/>
      <c r="K71" s="93"/>
      <c r="L71" s="76"/>
      <c r="M71" s="76"/>
    </row>
    <row r="72" spans="1:36" x14ac:dyDescent="0.25">
      <c r="A72" s="30" t="s">
        <v>161</v>
      </c>
      <c r="B72" s="13" t="s">
        <v>72</v>
      </c>
      <c r="C72" s="13" t="str">
        <f>Colorado!$C$85</f>
        <v>NA</v>
      </c>
      <c r="D72" s="13" t="str">
        <f>Colorado!$D$85</f>
        <v>NA</v>
      </c>
      <c r="E72" s="13" t="str">
        <f>Colorado!$E$85</f>
        <v>NA</v>
      </c>
      <c r="F72" s="13">
        <v>465407</v>
      </c>
      <c r="G72" s="17">
        <v>0.87760000000000005</v>
      </c>
      <c r="H72" s="13">
        <v>478089</v>
      </c>
      <c r="I72" s="17">
        <v>0.91920000000000002</v>
      </c>
      <c r="J72" s="13">
        <v>511581</v>
      </c>
      <c r="K72" s="17">
        <v>0.8821</v>
      </c>
      <c r="L72" s="13">
        <v>4358606</v>
      </c>
      <c r="M72" s="17">
        <v>0.88219999999999998</v>
      </c>
    </row>
    <row r="73" spans="1:36" x14ac:dyDescent="0.25">
      <c r="A73" s="30" t="s">
        <v>162</v>
      </c>
      <c r="B73" s="13" t="str">
        <f>Colorado!$B$86</f>
        <v>NA</v>
      </c>
      <c r="C73" s="13" t="str">
        <f>Colorado!$C$86</f>
        <v>NA</v>
      </c>
      <c r="D73" s="13" t="str">
        <f>Colorado!$D$86</f>
        <v>NA</v>
      </c>
      <c r="E73" s="13" t="str">
        <f>Colorado!$E$86</f>
        <v>NA</v>
      </c>
      <c r="F73" s="13">
        <v>64923</v>
      </c>
      <c r="G73" s="17">
        <v>0.12239999999999999</v>
      </c>
      <c r="H73" s="13">
        <v>42033</v>
      </c>
      <c r="I73" s="17">
        <v>8.0799999999999997E-2</v>
      </c>
      <c r="J73" s="13">
        <v>68399</v>
      </c>
      <c r="K73" s="17">
        <v>0.1179</v>
      </c>
      <c r="L73" s="13">
        <v>581751</v>
      </c>
      <c r="M73" s="17">
        <v>0.1178</v>
      </c>
    </row>
    <row r="74" spans="1:36" x14ac:dyDescent="0.25">
      <c r="A74" s="64" t="s">
        <v>163</v>
      </c>
      <c r="B74" s="13" t="str">
        <f>Colorado!$B$87</f>
        <v>NA</v>
      </c>
      <c r="C74" s="13" t="str">
        <f>Colorado!$C$87</f>
        <v>NA</v>
      </c>
      <c r="D74" s="13" t="str">
        <f>Colorado!$D$87</f>
        <v>NA</v>
      </c>
      <c r="E74" s="13" t="str">
        <f>Colorado!$E$87</f>
        <v>NA</v>
      </c>
      <c r="F74" s="13">
        <v>39141</v>
      </c>
      <c r="G74" s="17">
        <v>7.2099999999999997E-2</v>
      </c>
      <c r="H74" s="13">
        <v>46953</v>
      </c>
      <c r="I74" s="17">
        <v>8.7499999999999994E-2</v>
      </c>
      <c r="J74" s="13">
        <v>43079</v>
      </c>
      <c r="K74" s="17">
        <v>7.4099999999999999E-2</v>
      </c>
      <c r="L74" s="13">
        <v>381689</v>
      </c>
      <c r="M74" s="17">
        <v>7.5999999999999998E-2</v>
      </c>
    </row>
    <row r="75" spans="1:36" x14ac:dyDescent="0.25">
      <c r="A75" s="32" t="s">
        <v>108</v>
      </c>
      <c r="B75" s="13" t="s">
        <v>72</v>
      </c>
      <c r="C75" s="13" t="s">
        <v>72</v>
      </c>
      <c r="D75" s="13" t="s">
        <v>72</v>
      </c>
      <c r="E75" s="13" t="s">
        <v>72</v>
      </c>
      <c r="F75" s="13" t="s">
        <v>72</v>
      </c>
      <c r="G75" s="13" t="s">
        <v>72</v>
      </c>
      <c r="H75" s="13" t="s">
        <v>72</v>
      </c>
      <c r="I75" s="13" t="s">
        <v>72</v>
      </c>
      <c r="J75" s="13">
        <v>96550</v>
      </c>
      <c r="K75" s="17">
        <v>0.1666</v>
      </c>
      <c r="L75" s="13">
        <v>800880</v>
      </c>
      <c r="M75" s="17">
        <v>0.1603</v>
      </c>
      <c r="N75" s="11"/>
      <c r="O75" s="11"/>
      <c r="P75" s="11"/>
      <c r="Q75" s="11"/>
      <c r="R75" s="11"/>
      <c r="S75" s="11"/>
      <c r="T75" s="11"/>
      <c r="U75" s="11"/>
      <c r="V75" s="11"/>
      <c r="W75" s="11"/>
      <c r="X75" s="11"/>
      <c r="Y75" s="11"/>
      <c r="Z75" s="11"/>
      <c r="AA75" s="11"/>
      <c r="AB75" s="11"/>
      <c r="AC75" s="11"/>
      <c r="AD75" s="11"/>
      <c r="AE75" s="11"/>
      <c r="AF75" s="11"/>
      <c r="AG75" s="11"/>
      <c r="AH75" s="11"/>
      <c r="AI75" s="11"/>
      <c r="AJ75" s="11"/>
    </row>
    <row r="76" spans="1:36" x14ac:dyDescent="0.25">
      <c r="A76" s="32" t="s">
        <v>109</v>
      </c>
      <c r="B76" s="13" t="s">
        <v>72</v>
      </c>
      <c r="C76" s="13" t="s">
        <v>72</v>
      </c>
      <c r="D76" s="13" t="s">
        <v>72</v>
      </c>
      <c r="E76" s="13" t="s">
        <v>72</v>
      </c>
      <c r="F76" s="13" t="s">
        <v>72</v>
      </c>
      <c r="G76" s="13" t="s">
        <v>72</v>
      </c>
      <c r="H76" s="13" t="s">
        <v>72</v>
      </c>
      <c r="I76" s="13" t="s">
        <v>72</v>
      </c>
      <c r="J76" s="13">
        <v>87344</v>
      </c>
      <c r="K76" s="17">
        <v>0.15</v>
      </c>
      <c r="L76" s="13">
        <v>734096</v>
      </c>
      <c r="M76" s="17">
        <v>0.1462</v>
      </c>
      <c r="N76" s="11"/>
      <c r="O76" s="11"/>
      <c r="P76" s="11"/>
      <c r="Q76" s="11"/>
      <c r="R76" s="11"/>
      <c r="S76" s="11"/>
      <c r="T76" s="11"/>
      <c r="U76" s="11"/>
      <c r="V76" s="11"/>
      <c r="W76" s="11"/>
      <c r="X76" s="11"/>
      <c r="Y76" s="11"/>
      <c r="Z76" s="11"/>
      <c r="AA76" s="11"/>
      <c r="AB76" s="11"/>
      <c r="AC76" s="11"/>
      <c r="AD76" s="11"/>
      <c r="AE76" s="11"/>
      <c r="AF76" s="11"/>
      <c r="AG76" s="11"/>
      <c r="AH76" s="11"/>
      <c r="AI76" s="11"/>
      <c r="AJ76" s="11"/>
    </row>
    <row r="77" spans="1:36" x14ac:dyDescent="0.25">
      <c r="A77" s="92" t="s">
        <v>57</v>
      </c>
      <c r="B77" s="93"/>
      <c r="C77" s="93"/>
      <c r="D77" s="93"/>
      <c r="E77" s="93"/>
      <c r="F77" s="93"/>
      <c r="G77" s="93"/>
      <c r="H77" s="93"/>
      <c r="I77" s="93"/>
      <c r="J77" s="93"/>
      <c r="K77" s="93"/>
      <c r="L77" s="76"/>
      <c r="M77" s="76"/>
    </row>
    <row r="78" spans="1:36" x14ac:dyDescent="0.25">
      <c r="A78" s="4" t="s">
        <v>52</v>
      </c>
      <c r="B78" s="13">
        <v>484278</v>
      </c>
      <c r="C78" s="17">
        <v>0.85909999999999997</v>
      </c>
      <c r="D78" s="13">
        <v>501223</v>
      </c>
      <c r="E78" s="17">
        <v>0.876</v>
      </c>
      <c r="F78" s="13">
        <v>516104</v>
      </c>
      <c r="G78" s="17">
        <v>0.87090000000000001</v>
      </c>
      <c r="H78" s="13">
        <v>504446</v>
      </c>
      <c r="I78" s="17">
        <v>0.85719999999999996</v>
      </c>
      <c r="J78" s="13">
        <v>542645</v>
      </c>
      <c r="K78" s="17">
        <v>0.87609999999999999</v>
      </c>
      <c r="L78" s="13">
        <v>4648603</v>
      </c>
      <c r="M78" s="17">
        <v>0.86619999999999997</v>
      </c>
    </row>
    <row r="79" spans="1:36" x14ac:dyDescent="0.25">
      <c r="A79" s="4" t="s">
        <v>53</v>
      </c>
      <c r="B79" s="13">
        <v>79448</v>
      </c>
      <c r="C79" s="17">
        <v>0.1409</v>
      </c>
      <c r="D79" s="13">
        <v>70949</v>
      </c>
      <c r="E79" s="17">
        <v>0.124</v>
      </c>
      <c r="F79" s="13">
        <v>76521</v>
      </c>
      <c r="G79" s="17">
        <v>0.12909999999999999</v>
      </c>
      <c r="H79" s="13">
        <v>84068</v>
      </c>
      <c r="I79" s="17">
        <v>0.14280000000000001</v>
      </c>
      <c r="J79" s="13">
        <v>76726</v>
      </c>
      <c r="K79" s="17">
        <v>0.1239</v>
      </c>
      <c r="L79" s="13">
        <v>717838</v>
      </c>
      <c r="M79" s="17">
        <v>0.1338</v>
      </c>
    </row>
    <row r="80" spans="1:36" x14ac:dyDescent="0.25">
      <c r="A80" s="30" t="s">
        <v>164</v>
      </c>
      <c r="B80" s="13">
        <v>54324</v>
      </c>
      <c r="C80" s="17">
        <v>0.1308</v>
      </c>
      <c r="D80" s="13">
        <v>82524</v>
      </c>
      <c r="E80" s="17">
        <v>0.19739999999999999</v>
      </c>
      <c r="F80" s="13">
        <v>55857</v>
      </c>
      <c r="G80" s="17">
        <v>0.127</v>
      </c>
      <c r="H80" s="13">
        <v>73863</v>
      </c>
      <c r="I80" s="17">
        <v>0.16880000000000001</v>
      </c>
      <c r="J80" s="36">
        <v>121636</v>
      </c>
      <c r="K80" s="37">
        <v>0.2586</v>
      </c>
      <c r="L80" s="36">
        <v>1005546</v>
      </c>
      <c r="M80" s="37">
        <v>0.2447</v>
      </c>
    </row>
    <row r="81" spans="1:36" x14ac:dyDescent="0.25">
      <c r="A81" s="92" t="s">
        <v>56</v>
      </c>
      <c r="B81" s="93"/>
      <c r="C81" s="93"/>
      <c r="D81" s="93"/>
      <c r="E81" s="93"/>
      <c r="F81" s="93"/>
      <c r="G81" s="93"/>
      <c r="H81" s="93"/>
      <c r="I81" s="93"/>
      <c r="J81" s="93"/>
      <c r="K81" s="93"/>
      <c r="L81" s="76"/>
      <c r="M81" s="76"/>
    </row>
    <row r="82" spans="1:36" x14ac:dyDescent="0.25">
      <c r="A82" s="30" t="s">
        <v>165</v>
      </c>
      <c r="B82" s="29" t="s">
        <v>72</v>
      </c>
      <c r="C82" s="29" t="s">
        <v>72</v>
      </c>
      <c r="D82" s="29" t="s">
        <v>72</v>
      </c>
      <c r="E82" s="29" t="s">
        <v>72</v>
      </c>
      <c r="F82" s="29" t="s">
        <v>72</v>
      </c>
      <c r="G82" s="29" t="s">
        <v>72</v>
      </c>
      <c r="H82" s="29" t="s">
        <v>72</v>
      </c>
      <c r="I82" s="29" t="s">
        <v>72</v>
      </c>
      <c r="J82" s="29" t="s">
        <v>72</v>
      </c>
      <c r="K82" s="29" t="s">
        <v>72</v>
      </c>
      <c r="L82" s="39">
        <v>282050</v>
      </c>
      <c r="M82" s="40">
        <v>0.84570000000000001</v>
      </c>
    </row>
    <row r="83" spans="1:36" x14ac:dyDescent="0.25">
      <c r="A83" s="31" t="s">
        <v>166</v>
      </c>
      <c r="B83" s="12" t="s">
        <v>72</v>
      </c>
      <c r="C83" s="12" t="s">
        <v>72</v>
      </c>
      <c r="D83" s="12" t="s">
        <v>72</v>
      </c>
      <c r="E83" s="12" t="s">
        <v>72</v>
      </c>
      <c r="F83" s="12" t="s">
        <v>72</v>
      </c>
      <c r="G83" s="12" t="s">
        <v>72</v>
      </c>
      <c r="H83" s="12" t="s">
        <v>72</v>
      </c>
      <c r="I83" s="12" t="s">
        <v>72</v>
      </c>
      <c r="J83" s="13">
        <v>112513</v>
      </c>
      <c r="K83" s="17">
        <v>0.2467</v>
      </c>
      <c r="L83" s="13">
        <v>902647</v>
      </c>
      <c r="M83" s="17">
        <v>0.2586</v>
      </c>
      <c r="N83" s="11"/>
      <c r="O83" s="11"/>
      <c r="P83" s="11"/>
      <c r="Q83" s="11"/>
      <c r="R83" s="11"/>
      <c r="S83" s="11"/>
      <c r="T83" s="11"/>
      <c r="U83" s="11"/>
      <c r="V83" s="11"/>
      <c r="W83" s="11"/>
      <c r="X83" s="11"/>
      <c r="Y83" s="11"/>
      <c r="Z83" s="11"/>
      <c r="AA83" s="11"/>
      <c r="AB83" s="11"/>
      <c r="AC83" s="11"/>
      <c r="AD83" s="11"/>
      <c r="AE83" s="11"/>
      <c r="AF83" s="11"/>
      <c r="AG83" s="11"/>
      <c r="AH83" s="11"/>
      <c r="AI83" s="11"/>
      <c r="AJ83" s="11"/>
    </row>
    <row r="84" spans="1:36" x14ac:dyDescent="0.25">
      <c r="A84" s="94" t="s">
        <v>34</v>
      </c>
      <c r="B84" s="95"/>
      <c r="C84" s="95"/>
      <c r="D84" s="95"/>
      <c r="E84" s="95"/>
      <c r="F84" s="95"/>
      <c r="G84" s="95"/>
      <c r="H84" s="95"/>
      <c r="I84" s="95"/>
      <c r="J84" s="95"/>
      <c r="K84" s="96"/>
      <c r="L84" s="97"/>
      <c r="M84" s="97"/>
    </row>
    <row r="85" spans="1:36" x14ac:dyDescent="0.25">
      <c r="A85" s="4" t="s">
        <v>41</v>
      </c>
      <c r="B85" s="13">
        <v>75122</v>
      </c>
      <c r="C85" s="17">
        <v>0.1394</v>
      </c>
      <c r="D85" s="13">
        <v>54273</v>
      </c>
      <c r="E85" s="17">
        <v>9.4799999999999995E-2</v>
      </c>
      <c r="F85" s="13">
        <v>79314</v>
      </c>
      <c r="G85" s="17">
        <v>0.13389999999999999</v>
      </c>
      <c r="H85" s="13">
        <v>64629</v>
      </c>
      <c r="I85" s="17">
        <v>0.10970000000000001</v>
      </c>
      <c r="J85" s="13">
        <v>61365</v>
      </c>
      <c r="K85" s="17">
        <v>9.8400000000000001E-2</v>
      </c>
      <c r="L85" s="13">
        <v>572036</v>
      </c>
      <c r="M85" s="17">
        <v>0.1066</v>
      </c>
    </row>
    <row r="86" spans="1:36" x14ac:dyDescent="0.25">
      <c r="A86" s="4" t="s">
        <v>42</v>
      </c>
      <c r="B86" s="13">
        <v>43910</v>
      </c>
      <c r="C86" s="17">
        <v>8.14E-2</v>
      </c>
      <c r="D86" s="13">
        <v>52968</v>
      </c>
      <c r="E86" s="17">
        <v>9.2700000000000005E-2</v>
      </c>
      <c r="F86" s="13">
        <v>78616</v>
      </c>
      <c r="G86" s="17">
        <v>0.13289999999999999</v>
      </c>
      <c r="H86" s="13">
        <v>58692</v>
      </c>
      <c r="I86" s="17">
        <v>9.9599999999999994E-2</v>
      </c>
      <c r="J86" s="13">
        <v>51384</v>
      </c>
      <c r="K86" s="17">
        <v>8.2299999999999998E-2</v>
      </c>
      <c r="L86" s="13">
        <v>543610</v>
      </c>
      <c r="M86" s="17">
        <v>0.1013</v>
      </c>
    </row>
    <row r="87" spans="1:36" x14ac:dyDescent="0.25">
      <c r="A87" s="4" t="s">
        <v>43</v>
      </c>
      <c r="B87" s="13">
        <v>55037</v>
      </c>
      <c r="C87" s="17">
        <v>0.1027</v>
      </c>
      <c r="D87" s="13">
        <v>41531</v>
      </c>
      <c r="E87" s="17">
        <v>7.2800000000000004E-2</v>
      </c>
      <c r="F87" s="13">
        <v>81346</v>
      </c>
      <c r="G87" s="17">
        <v>0.13739999999999999</v>
      </c>
      <c r="H87" s="13">
        <v>78693</v>
      </c>
      <c r="I87" s="17">
        <v>0.1336</v>
      </c>
      <c r="J87" s="13">
        <v>67652</v>
      </c>
      <c r="K87" s="17">
        <v>0.1085</v>
      </c>
      <c r="L87" s="13">
        <v>603207</v>
      </c>
      <c r="M87" s="17">
        <v>0.1125</v>
      </c>
    </row>
    <row r="88" spans="1:36" x14ac:dyDescent="0.25">
      <c r="A88" s="4" t="s">
        <v>44</v>
      </c>
      <c r="B88" s="13">
        <v>104814</v>
      </c>
      <c r="C88" s="17">
        <v>0.18629999999999999</v>
      </c>
      <c r="D88" s="13">
        <v>115084</v>
      </c>
      <c r="E88" s="17">
        <v>0.2016</v>
      </c>
      <c r="F88" s="13">
        <v>123677</v>
      </c>
      <c r="G88" s="17">
        <v>0.2097</v>
      </c>
      <c r="H88" s="13">
        <v>112284</v>
      </c>
      <c r="I88" s="17">
        <v>0.19109999999999999</v>
      </c>
      <c r="J88" s="13">
        <v>80251</v>
      </c>
      <c r="K88" s="17">
        <v>0.129</v>
      </c>
      <c r="L88" s="13">
        <v>841262</v>
      </c>
      <c r="M88" s="17">
        <v>0.1575</v>
      </c>
    </row>
    <row r="89" spans="1:36" x14ac:dyDescent="0.25">
      <c r="A89" s="4" t="s">
        <v>45</v>
      </c>
      <c r="B89" s="13">
        <v>123360</v>
      </c>
      <c r="C89" s="17">
        <v>0.2291</v>
      </c>
      <c r="D89" s="13">
        <v>81430</v>
      </c>
      <c r="E89" s="17">
        <v>0.14230000000000001</v>
      </c>
      <c r="F89" s="13">
        <v>118604</v>
      </c>
      <c r="G89" s="17">
        <v>0.2001</v>
      </c>
      <c r="H89" s="13">
        <v>125074</v>
      </c>
      <c r="I89" s="17">
        <v>0.21249999999999999</v>
      </c>
      <c r="J89" s="13">
        <v>76332</v>
      </c>
      <c r="K89" s="17">
        <v>0.1225</v>
      </c>
      <c r="L89" s="13">
        <v>749404</v>
      </c>
      <c r="M89" s="17">
        <v>0.1401</v>
      </c>
    </row>
    <row r="90" spans="1:36" x14ac:dyDescent="0.25">
      <c r="A90" s="92" t="s">
        <v>73</v>
      </c>
      <c r="B90" s="93"/>
      <c r="C90" s="93"/>
      <c r="D90" s="93"/>
      <c r="E90" s="93"/>
      <c r="F90" s="93"/>
      <c r="G90" s="93"/>
      <c r="H90" s="93"/>
      <c r="I90" s="93"/>
      <c r="J90" s="93"/>
      <c r="K90" s="93"/>
      <c r="L90" s="76"/>
      <c r="M90" s="76"/>
    </row>
    <row r="91" spans="1:36" s="10" customFormat="1" x14ac:dyDescent="0.25">
      <c r="A91" s="30" t="s">
        <v>110</v>
      </c>
      <c r="B91" s="29" t="s">
        <v>72</v>
      </c>
      <c r="C91" s="29" t="s">
        <v>72</v>
      </c>
      <c r="D91" s="29" t="s">
        <v>72</v>
      </c>
      <c r="E91" s="29" t="s">
        <v>72</v>
      </c>
      <c r="F91" s="29" t="s">
        <v>72</v>
      </c>
      <c r="G91" s="29" t="s">
        <v>72</v>
      </c>
      <c r="H91" s="29" t="s">
        <v>72</v>
      </c>
      <c r="I91" s="29" t="s">
        <v>72</v>
      </c>
      <c r="J91" s="13">
        <v>23318</v>
      </c>
      <c r="K91" s="17">
        <v>4.8300000000000003E-2</v>
      </c>
      <c r="L91" s="13">
        <v>293472</v>
      </c>
      <c r="M91" s="17">
        <v>6.9699999999999998E-2</v>
      </c>
      <c r="N91" s="11"/>
      <c r="O91" s="11"/>
      <c r="P91" s="11"/>
      <c r="Q91" s="11"/>
      <c r="R91" s="11"/>
      <c r="S91" s="11"/>
      <c r="T91" s="11"/>
      <c r="U91" s="11"/>
      <c r="V91" s="11"/>
      <c r="W91" s="11"/>
      <c r="X91" s="11"/>
      <c r="Y91" s="11"/>
      <c r="Z91" s="11"/>
      <c r="AA91" s="11"/>
      <c r="AB91" s="11"/>
      <c r="AC91" s="11"/>
      <c r="AD91" s="11"/>
      <c r="AE91" s="11"/>
      <c r="AF91" s="11"/>
      <c r="AG91" s="11"/>
      <c r="AH91" s="11"/>
      <c r="AI91" s="11"/>
      <c r="AJ91" s="11"/>
    </row>
    <row r="92" spans="1:36" x14ac:dyDescent="0.25">
      <c r="A92" s="94" t="s">
        <v>77</v>
      </c>
      <c r="B92" s="95"/>
      <c r="C92" s="95"/>
      <c r="D92" s="95"/>
      <c r="E92" s="95"/>
      <c r="F92" s="95"/>
      <c r="G92" s="95"/>
      <c r="H92" s="95"/>
      <c r="I92" s="95"/>
      <c r="J92" s="95"/>
      <c r="K92" s="96"/>
      <c r="L92" s="97"/>
      <c r="M92" s="97"/>
    </row>
    <row r="93" spans="1:36" x14ac:dyDescent="0.25">
      <c r="A93" s="4" t="s">
        <v>63</v>
      </c>
      <c r="B93" s="13" t="s">
        <v>72</v>
      </c>
      <c r="C93" s="17" t="s">
        <v>72</v>
      </c>
      <c r="D93" s="14">
        <v>192415</v>
      </c>
      <c r="E93" s="18">
        <v>0.3448</v>
      </c>
      <c r="F93" s="14">
        <v>189509</v>
      </c>
      <c r="G93" s="18">
        <v>0.35</v>
      </c>
      <c r="H93" s="14">
        <v>227257</v>
      </c>
      <c r="I93" s="18">
        <v>0.42280000000000001</v>
      </c>
      <c r="J93" s="14">
        <v>219948</v>
      </c>
      <c r="K93" s="18">
        <v>0.38519999999999999</v>
      </c>
      <c r="L93" s="14">
        <v>1850553</v>
      </c>
      <c r="M93" s="18">
        <v>0.37969999999999998</v>
      </c>
    </row>
    <row r="94" spans="1:36" x14ac:dyDescent="0.25">
      <c r="A94" s="4" t="s">
        <v>64</v>
      </c>
      <c r="B94" s="13" t="s">
        <v>72</v>
      </c>
      <c r="C94" s="17" t="s">
        <v>72</v>
      </c>
      <c r="D94" s="14">
        <v>191469</v>
      </c>
      <c r="E94" s="18">
        <v>0.34310000000000002</v>
      </c>
      <c r="F94" s="14">
        <v>181116</v>
      </c>
      <c r="G94" s="18">
        <v>0.33450000000000002</v>
      </c>
      <c r="H94" s="14">
        <v>189536</v>
      </c>
      <c r="I94" s="18">
        <v>0.35260000000000002</v>
      </c>
      <c r="J94" s="14">
        <v>209564</v>
      </c>
      <c r="K94" s="18">
        <v>0.36699999999999999</v>
      </c>
      <c r="L94" s="14">
        <v>1806627</v>
      </c>
      <c r="M94" s="18">
        <v>0.37069999999999997</v>
      </c>
    </row>
    <row r="95" spans="1:36" x14ac:dyDescent="0.25">
      <c r="A95" s="4" t="s">
        <v>66</v>
      </c>
      <c r="B95" s="13" t="s">
        <v>72</v>
      </c>
      <c r="C95" s="17" t="s">
        <v>72</v>
      </c>
      <c r="D95" s="14">
        <v>62297</v>
      </c>
      <c r="E95" s="18">
        <v>0.1116</v>
      </c>
      <c r="F95" s="14">
        <v>73017</v>
      </c>
      <c r="G95" s="18">
        <v>0.13489999999999999</v>
      </c>
      <c r="H95" s="14">
        <v>28186</v>
      </c>
      <c r="I95" s="18">
        <v>5.2400000000000002E-2</v>
      </c>
      <c r="J95" s="14">
        <v>61594</v>
      </c>
      <c r="K95" s="18">
        <v>0.1079</v>
      </c>
      <c r="L95" s="14">
        <v>485160</v>
      </c>
      <c r="M95" s="18">
        <v>9.9599999999999994E-2</v>
      </c>
    </row>
    <row r="96" spans="1:36" x14ac:dyDescent="0.25">
      <c r="A96" s="4" t="s">
        <v>65</v>
      </c>
      <c r="B96" s="13" t="s">
        <v>72</v>
      </c>
      <c r="C96" s="17" t="s">
        <v>72</v>
      </c>
      <c r="D96" s="14">
        <v>111923</v>
      </c>
      <c r="E96" s="18">
        <v>0.20050000000000001</v>
      </c>
      <c r="F96" s="14">
        <v>97788</v>
      </c>
      <c r="G96" s="18">
        <v>0.18060000000000001</v>
      </c>
      <c r="H96" s="14">
        <v>92529</v>
      </c>
      <c r="I96" s="18">
        <v>0.1721</v>
      </c>
      <c r="J96" s="14">
        <v>79838</v>
      </c>
      <c r="K96" s="18">
        <v>0.13980000000000001</v>
      </c>
      <c r="L96" s="14">
        <v>730908</v>
      </c>
      <c r="M96" s="18">
        <v>0.15</v>
      </c>
    </row>
    <row r="97" spans="1:36" x14ac:dyDescent="0.25">
      <c r="A97" s="94" t="s">
        <v>76</v>
      </c>
      <c r="B97" s="95"/>
      <c r="C97" s="95"/>
      <c r="D97" s="95"/>
      <c r="E97" s="95"/>
      <c r="F97" s="95"/>
      <c r="G97" s="95"/>
      <c r="H97" s="95"/>
      <c r="I97" s="95"/>
      <c r="J97" s="95"/>
      <c r="K97" s="96"/>
      <c r="L97" s="97"/>
      <c r="M97" s="97"/>
    </row>
    <row r="98" spans="1:36" x14ac:dyDescent="0.25">
      <c r="A98" s="4" t="s">
        <v>63</v>
      </c>
      <c r="B98" s="13" t="s">
        <v>72</v>
      </c>
      <c r="C98" s="17" t="s">
        <v>72</v>
      </c>
      <c r="D98" s="14">
        <v>51834</v>
      </c>
      <c r="E98" s="18">
        <v>9.9000000000000005E-2</v>
      </c>
      <c r="F98" s="14">
        <v>84777</v>
      </c>
      <c r="G98" s="18">
        <v>0.1615</v>
      </c>
      <c r="H98" s="14">
        <v>85691</v>
      </c>
      <c r="I98" s="18">
        <v>0.1618</v>
      </c>
      <c r="J98" s="14">
        <v>60388</v>
      </c>
      <c r="K98" s="18">
        <v>0.12039999999999999</v>
      </c>
      <c r="L98" s="14">
        <v>720710</v>
      </c>
      <c r="M98" s="18">
        <v>0.16170000000000001</v>
      </c>
    </row>
    <row r="99" spans="1:36" x14ac:dyDescent="0.25">
      <c r="A99" s="4" t="s">
        <v>64</v>
      </c>
      <c r="B99" s="13" t="s">
        <v>72</v>
      </c>
      <c r="C99" s="17" t="s">
        <v>72</v>
      </c>
      <c r="D99" s="14">
        <v>135079</v>
      </c>
      <c r="E99" s="18">
        <v>0.25790000000000002</v>
      </c>
      <c r="F99" s="14">
        <v>149199</v>
      </c>
      <c r="G99" s="18">
        <v>0.2843</v>
      </c>
      <c r="H99" s="14">
        <v>217025</v>
      </c>
      <c r="I99" s="18">
        <v>0.40989999999999999</v>
      </c>
      <c r="J99" s="14">
        <v>165820</v>
      </c>
      <c r="K99" s="18">
        <v>0.33050000000000002</v>
      </c>
      <c r="L99" s="14">
        <v>1435564</v>
      </c>
      <c r="M99" s="18">
        <v>0.3221</v>
      </c>
    </row>
    <row r="100" spans="1:36" x14ac:dyDescent="0.25">
      <c r="A100" s="4" t="s">
        <v>66</v>
      </c>
      <c r="B100" s="13" t="s">
        <v>72</v>
      </c>
      <c r="C100" s="17" t="s">
        <v>72</v>
      </c>
      <c r="D100" s="14">
        <v>136234</v>
      </c>
      <c r="E100" s="18">
        <v>0.26019999999999999</v>
      </c>
      <c r="F100" s="14">
        <v>134814</v>
      </c>
      <c r="G100" s="18">
        <v>0.25690000000000002</v>
      </c>
      <c r="H100" s="14">
        <v>95048</v>
      </c>
      <c r="I100" s="18">
        <v>0.17949999999999999</v>
      </c>
      <c r="J100" s="14">
        <v>129475</v>
      </c>
      <c r="K100" s="18">
        <v>0.2581</v>
      </c>
      <c r="L100" s="14">
        <v>1028616</v>
      </c>
      <c r="M100" s="18">
        <v>0.23080000000000001</v>
      </c>
    </row>
    <row r="101" spans="1:36" x14ac:dyDescent="0.25">
      <c r="A101" s="4" t="s">
        <v>65</v>
      </c>
      <c r="B101" s="13" t="s">
        <v>72</v>
      </c>
      <c r="C101" s="17" t="s">
        <v>72</v>
      </c>
      <c r="D101" s="14">
        <v>200519</v>
      </c>
      <c r="E101" s="18">
        <v>0.38290000000000002</v>
      </c>
      <c r="F101" s="14">
        <v>156047</v>
      </c>
      <c r="G101" s="18">
        <v>0.29730000000000001</v>
      </c>
      <c r="H101" s="14">
        <v>131693</v>
      </c>
      <c r="I101" s="18">
        <v>0.2487</v>
      </c>
      <c r="J101" s="14">
        <v>145980</v>
      </c>
      <c r="K101" s="18">
        <v>0.29099999999999998</v>
      </c>
      <c r="L101" s="14">
        <v>1272688</v>
      </c>
      <c r="M101" s="18">
        <v>0.28549999999999998</v>
      </c>
    </row>
    <row r="102" spans="1:36" x14ac:dyDescent="0.25">
      <c r="A102" s="92" t="s">
        <v>111</v>
      </c>
      <c r="B102" s="93"/>
      <c r="C102" s="93"/>
      <c r="D102" s="93"/>
      <c r="E102" s="93"/>
      <c r="F102" s="93"/>
      <c r="G102" s="93"/>
      <c r="H102" s="93"/>
      <c r="I102" s="93"/>
      <c r="J102" s="93"/>
      <c r="K102" s="93"/>
      <c r="L102" s="76"/>
      <c r="M102" s="76"/>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row>
    <row r="103" spans="1:36" x14ac:dyDescent="0.25">
      <c r="A103" s="30" t="s">
        <v>167</v>
      </c>
      <c r="B103" s="29" t="s">
        <v>72</v>
      </c>
      <c r="C103" s="29" t="s">
        <v>72</v>
      </c>
      <c r="D103" s="29" t="s">
        <v>72</v>
      </c>
      <c r="E103" s="29" t="s">
        <v>72</v>
      </c>
      <c r="F103" s="29" t="s">
        <v>72</v>
      </c>
      <c r="G103" s="29" t="s">
        <v>72</v>
      </c>
      <c r="H103" s="29" t="s">
        <v>72</v>
      </c>
      <c r="I103" s="29" t="s">
        <v>72</v>
      </c>
      <c r="J103" s="13">
        <v>179200</v>
      </c>
      <c r="K103" s="17">
        <v>0.3871</v>
      </c>
      <c r="L103" s="13">
        <v>1442294</v>
      </c>
      <c r="M103" s="17">
        <v>0.35670000000000002</v>
      </c>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row>
    <row r="104" spans="1:36" x14ac:dyDescent="0.25">
      <c r="A104" s="30" t="s">
        <v>168</v>
      </c>
      <c r="B104" s="29" t="s">
        <v>72</v>
      </c>
      <c r="C104" s="29" t="s">
        <v>72</v>
      </c>
      <c r="D104" s="29" t="s">
        <v>72</v>
      </c>
      <c r="E104" s="29" t="s">
        <v>72</v>
      </c>
      <c r="F104" s="29" t="s">
        <v>72</v>
      </c>
      <c r="G104" s="29" t="s">
        <v>72</v>
      </c>
      <c r="H104" s="29" t="s">
        <v>72</v>
      </c>
      <c r="I104" s="29" t="s">
        <v>72</v>
      </c>
      <c r="J104" s="13">
        <v>65573</v>
      </c>
      <c r="K104" s="17">
        <v>0.37840000000000001</v>
      </c>
      <c r="L104" s="13">
        <v>560577</v>
      </c>
      <c r="M104" s="17">
        <v>0.40860000000000002</v>
      </c>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row>
    <row r="105" spans="1:36" x14ac:dyDescent="0.25">
      <c r="A105" s="30" t="s">
        <v>169</v>
      </c>
      <c r="B105" s="29" t="s">
        <v>72</v>
      </c>
      <c r="C105" s="29" t="s">
        <v>72</v>
      </c>
      <c r="D105" s="29" t="s">
        <v>72</v>
      </c>
      <c r="E105" s="29" t="s">
        <v>72</v>
      </c>
      <c r="F105" s="29" t="s">
        <v>72</v>
      </c>
      <c r="G105" s="29" t="s">
        <v>72</v>
      </c>
      <c r="H105" s="29" t="s">
        <v>72</v>
      </c>
      <c r="I105" s="29" t="s">
        <v>72</v>
      </c>
      <c r="J105" s="13">
        <v>161696</v>
      </c>
      <c r="K105" s="17">
        <v>0.90329999999999999</v>
      </c>
      <c r="L105" s="13">
        <v>1279049</v>
      </c>
      <c r="M105" s="17">
        <v>0.88949999999999996</v>
      </c>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row>
    <row r="106" spans="1:36" x14ac:dyDescent="0.25">
      <c r="A106" s="92" t="s">
        <v>112</v>
      </c>
      <c r="B106" s="93"/>
      <c r="C106" s="93"/>
      <c r="D106" s="93"/>
      <c r="E106" s="93"/>
      <c r="F106" s="93"/>
      <c r="G106" s="93"/>
      <c r="H106" s="93"/>
      <c r="I106" s="93"/>
      <c r="J106" s="93"/>
      <c r="K106" s="93"/>
      <c r="L106" s="76"/>
      <c r="M106" s="76"/>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row>
    <row r="107" spans="1:36" x14ac:dyDescent="0.25">
      <c r="A107" s="30" t="s">
        <v>113</v>
      </c>
      <c r="B107" s="29" t="s">
        <v>72</v>
      </c>
      <c r="C107" s="29" t="s">
        <v>72</v>
      </c>
      <c r="D107" s="29" t="s">
        <v>72</v>
      </c>
      <c r="E107" s="29" t="s">
        <v>72</v>
      </c>
      <c r="F107" s="29" t="s">
        <v>72</v>
      </c>
      <c r="G107" s="29" t="s">
        <v>72</v>
      </c>
      <c r="H107" s="29" t="s">
        <v>72</v>
      </c>
      <c r="I107" s="29" t="s">
        <v>72</v>
      </c>
      <c r="J107" s="13">
        <v>516043</v>
      </c>
      <c r="K107" s="17">
        <v>0.8679</v>
      </c>
      <c r="L107" s="13">
        <v>4319955</v>
      </c>
      <c r="M107" s="17">
        <v>0.87470000000000003</v>
      </c>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row>
    <row r="108" spans="1:36" x14ac:dyDescent="0.25">
      <c r="A108" s="30" t="s">
        <v>114</v>
      </c>
      <c r="B108" s="29" t="s">
        <v>72</v>
      </c>
      <c r="C108" s="29" t="s">
        <v>72</v>
      </c>
      <c r="D108" s="29" t="s">
        <v>72</v>
      </c>
      <c r="E108" s="29" t="s">
        <v>72</v>
      </c>
      <c r="F108" s="29" t="s">
        <v>72</v>
      </c>
      <c r="G108" s="29" t="s">
        <v>72</v>
      </c>
      <c r="H108" s="29" t="s">
        <v>72</v>
      </c>
      <c r="I108" s="29" t="s">
        <v>72</v>
      </c>
      <c r="J108" s="13">
        <v>532520</v>
      </c>
      <c r="K108" s="17">
        <v>0.89970000000000006</v>
      </c>
      <c r="L108" s="13">
        <v>4377305</v>
      </c>
      <c r="M108" s="17">
        <v>0.88600000000000001</v>
      </c>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row>
    <row r="109" spans="1:36" x14ac:dyDescent="0.25">
      <c r="A109" s="30" t="s">
        <v>115</v>
      </c>
      <c r="B109" s="29" t="s">
        <v>72</v>
      </c>
      <c r="C109" s="29" t="s">
        <v>72</v>
      </c>
      <c r="D109" s="29" t="s">
        <v>72</v>
      </c>
      <c r="E109" s="29" t="s">
        <v>72</v>
      </c>
      <c r="F109" s="29" t="s">
        <v>72</v>
      </c>
      <c r="G109" s="29" t="s">
        <v>72</v>
      </c>
      <c r="H109" s="29" t="s">
        <v>72</v>
      </c>
      <c r="I109" s="29" t="s">
        <v>72</v>
      </c>
      <c r="J109" s="13">
        <v>389316</v>
      </c>
      <c r="K109" s="17">
        <v>0.73619999999999997</v>
      </c>
      <c r="L109" s="13">
        <v>2981719</v>
      </c>
      <c r="M109" s="17">
        <v>0.71020000000000005</v>
      </c>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row>
    <row r="110" spans="1:36" x14ac:dyDescent="0.25">
      <c r="A110" s="30" t="s">
        <v>116</v>
      </c>
      <c r="B110" s="29" t="s">
        <v>72</v>
      </c>
      <c r="C110" s="29" t="s">
        <v>72</v>
      </c>
      <c r="D110" s="29" t="s">
        <v>72</v>
      </c>
      <c r="E110" s="29" t="s">
        <v>72</v>
      </c>
      <c r="F110" s="29" t="s">
        <v>72</v>
      </c>
      <c r="G110" s="29" t="s">
        <v>72</v>
      </c>
      <c r="H110" s="29" t="s">
        <v>72</v>
      </c>
      <c r="I110" s="29" t="s">
        <v>72</v>
      </c>
      <c r="J110" s="13">
        <v>409770</v>
      </c>
      <c r="K110" s="17">
        <v>0.77769999999999995</v>
      </c>
      <c r="L110" s="13">
        <v>3319510</v>
      </c>
      <c r="M110" s="17">
        <v>0.77759999999999996</v>
      </c>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row>
    <row r="111" spans="1:36" x14ac:dyDescent="0.25">
      <c r="A111" s="30" t="s">
        <v>117</v>
      </c>
      <c r="B111" s="29" t="s">
        <v>72</v>
      </c>
      <c r="C111" s="29" t="s">
        <v>72</v>
      </c>
      <c r="D111" s="29" t="s">
        <v>72</v>
      </c>
      <c r="E111" s="29" t="s">
        <v>72</v>
      </c>
      <c r="F111" s="29" t="s">
        <v>72</v>
      </c>
      <c r="G111" s="29" t="s">
        <v>72</v>
      </c>
      <c r="H111" s="29" t="s">
        <v>72</v>
      </c>
      <c r="I111" s="29" t="s">
        <v>72</v>
      </c>
      <c r="J111" s="13">
        <v>359073</v>
      </c>
      <c r="K111" s="17">
        <v>0.68500000000000005</v>
      </c>
      <c r="L111" s="13">
        <v>2793775</v>
      </c>
      <c r="M111" s="17">
        <v>0.66159999999999997</v>
      </c>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row>
  </sheetData>
  <mergeCells count="44">
    <mergeCell ref="A102:K102"/>
    <mergeCell ref="L102:M102"/>
    <mergeCell ref="A106:K106"/>
    <mergeCell ref="L106:M106"/>
    <mergeCell ref="A90:K90"/>
    <mergeCell ref="L90:M90"/>
    <mergeCell ref="A92:K92"/>
    <mergeCell ref="L92:M92"/>
    <mergeCell ref="A97:K97"/>
    <mergeCell ref="L97:M97"/>
    <mergeCell ref="A77:K77"/>
    <mergeCell ref="L77:M77"/>
    <mergeCell ref="A81:K81"/>
    <mergeCell ref="L81:M81"/>
    <mergeCell ref="A84:K84"/>
    <mergeCell ref="L84:M84"/>
    <mergeCell ref="A48:K48"/>
    <mergeCell ref="L48:M48"/>
    <mergeCell ref="A66:K66"/>
    <mergeCell ref="L66:M66"/>
    <mergeCell ref="A71:K71"/>
    <mergeCell ref="L71:M71"/>
    <mergeCell ref="A1:M1"/>
    <mergeCell ref="A2:M2"/>
    <mergeCell ref="L4:M4"/>
    <mergeCell ref="B5:C5"/>
    <mergeCell ref="D5:E5"/>
    <mergeCell ref="F5:G5"/>
    <mergeCell ref="H5:I5"/>
    <mergeCell ref="L5:M5"/>
    <mergeCell ref="J5:K5"/>
    <mergeCell ref="B4:K4"/>
    <mergeCell ref="A7:K7"/>
    <mergeCell ref="L7:M7"/>
    <mergeCell ref="A19:K19"/>
    <mergeCell ref="L19:M19"/>
    <mergeCell ref="A27:K27"/>
    <mergeCell ref="L27:M27"/>
    <mergeCell ref="A36:K36"/>
    <mergeCell ref="L36:M36"/>
    <mergeCell ref="A41:K41"/>
    <mergeCell ref="L41:M41"/>
    <mergeCell ref="A47:K47"/>
    <mergeCell ref="L47:M47"/>
  </mergeCells>
  <pageMargins left="0.25" right="0.25" top="0.75" bottom="0.75" header="0.3" footer="0.3"/>
  <pageSetup paperSize="5" scale="67" fitToHeight="0" orientation="landscape" r:id="rId1"/>
  <rowBreaks count="1" manualBreakCount="1">
    <brk id="4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
  <sheetViews>
    <sheetView showGridLines="0" workbookViewId="0"/>
  </sheetViews>
  <sheetFormatPr defaultRowHeight="15" x14ac:dyDescent="0.25"/>
  <sheetData>
    <row r="1" spans="1:1" ht="15.75" x14ac:dyDescent="0.25">
      <c r="A1" s="59" t="s">
        <v>150</v>
      </c>
    </row>
  </sheetData>
  <pageMargins left="0.25" right="0.25" top="0.75" bottom="0.75" header="0.3" footer="0.3"/>
  <pageSetup paperSize="5" scale="74"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pageSetUpPr fitToPage="1"/>
  </sheetPr>
  <dimension ref="A1:AJ111"/>
  <sheetViews>
    <sheetView showGridLines="0" zoomScale="85" zoomScaleNormal="85" workbookViewId="0">
      <pane xSplit="1" ySplit="6" topLeftCell="B7" activePane="bottomRight" state="frozen"/>
      <selection activeCell="A62" sqref="A62"/>
      <selection pane="topRight" activeCell="A62" sqref="A62"/>
      <selection pane="bottomLeft" activeCell="A62" sqref="A62"/>
      <selection pane="bottomRight" activeCell="A5" sqref="A5"/>
    </sheetView>
  </sheetViews>
  <sheetFormatPr defaultColWidth="9.140625" defaultRowHeight="15" x14ac:dyDescent="0.25"/>
  <cols>
    <col min="1" max="1" width="116.7109375" style="1" customWidth="1"/>
    <col min="2" max="2" width="14" style="22" customWidth="1"/>
    <col min="3" max="3" width="14" style="23" customWidth="1"/>
    <col min="4" max="4" width="14" style="22" customWidth="1"/>
    <col min="5" max="5" width="14" style="23" customWidth="1"/>
    <col min="6" max="6" width="14" style="22" customWidth="1"/>
    <col min="7" max="7" width="14" style="23" customWidth="1"/>
    <col min="8" max="9" width="14" style="1" customWidth="1"/>
    <col min="10" max="13" width="13.28515625" style="1" customWidth="1"/>
    <col min="14" max="16384" width="9.140625" style="1"/>
  </cols>
  <sheetData>
    <row r="1" spans="1:13" ht="18.75" x14ac:dyDescent="0.3">
      <c r="A1" s="78" t="s">
        <v>198</v>
      </c>
      <c r="B1" s="78"/>
      <c r="C1" s="78"/>
      <c r="D1" s="78"/>
      <c r="E1" s="78"/>
      <c r="F1" s="78"/>
      <c r="G1" s="78"/>
      <c r="H1" s="78"/>
      <c r="I1" s="78"/>
      <c r="J1" s="78"/>
      <c r="K1" s="78"/>
      <c r="L1" s="78"/>
      <c r="M1" s="78"/>
    </row>
    <row r="2" spans="1:13" ht="16.5" x14ac:dyDescent="0.25">
      <c r="A2" s="103" t="s">
        <v>199</v>
      </c>
      <c r="B2" s="103"/>
      <c r="C2" s="103"/>
      <c r="D2" s="103"/>
      <c r="E2" s="103"/>
      <c r="F2" s="103"/>
      <c r="G2" s="103"/>
      <c r="H2" s="103"/>
      <c r="I2" s="103"/>
      <c r="J2" s="103"/>
      <c r="K2" s="103"/>
      <c r="L2" s="103"/>
      <c r="M2" s="103"/>
    </row>
    <row r="4" spans="1:13" x14ac:dyDescent="0.25">
      <c r="B4" s="98" t="s">
        <v>200</v>
      </c>
      <c r="C4" s="99"/>
      <c r="D4" s="99"/>
      <c r="E4" s="99"/>
      <c r="F4" s="99"/>
      <c r="G4" s="99"/>
      <c r="H4" s="99"/>
      <c r="I4" s="99"/>
      <c r="J4" s="99"/>
      <c r="K4" s="100"/>
      <c r="L4" s="104" t="s">
        <v>71</v>
      </c>
      <c r="M4" s="104"/>
    </row>
    <row r="5" spans="1:13" x14ac:dyDescent="0.25">
      <c r="B5" s="101">
        <v>2009</v>
      </c>
      <c r="C5" s="101"/>
      <c r="D5" s="101">
        <v>2011</v>
      </c>
      <c r="E5" s="101"/>
      <c r="F5" s="101">
        <v>2013</v>
      </c>
      <c r="G5" s="101"/>
      <c r="H5" s="101">
        <v>2015</v>
      </c>
      <c r="I5" s="101"/>
      <c r="J5" s="101">
        <v>2017</v>
      </c>
      <c r="K5" s="101"/>
      <c r="L5" s="102">
        <v>2017</v>
      </c>
      <c r="M5" s="102"/>
    </row>
    <row r="6" spans="1:13" x14ac:dyDescent="0.25">
      <c r="B6" s="15" t="s">
        <v>69</v>
      </c>
      <c r="C6" s="19" t="s">
        <v>70</v>
      </c>
      <c r="D6" s="15" t="s">
        <v>69</v>
      </c>
      <c r="E6" s="19" t="s">
        <v>70</v>
      </c>
      <c r="F6" s="15" t="s">
        <v>69</v>
      </c>
      <c r="G6" s="19" t="s">
        <v>70</v>
      </c>
      <c r="H6" s="8" t="s">
        <v>69</v>
      </c>
      <c r="I6" s="8" t="s">
        <v>70</v>
      </c>
      <c r="J6" s="8" t="s">
        <v>69</v>
      </c>
      <c r="K6" s="8" t="s">
        <v>70</v>
      </c>
      <c r="L6" s="46" t="s">
        <v>69</v>
      </c>
      <c r="M6" s="46" t="s">
        <v>70</v>
      </c>
    </row>
    <row r="7" spans="1:13" x14ac:dyDescent="0.25">
      <c r="A7" s="92" t="s">
        <v>55</v>
      </c>
      <c r="B7" s="93"/>
      <c r="C7" s="93"/>
      <c r="D7" s="93"/>
      <c r="E7" s="93"/>
      <c r="F7" s="93"/>
      <c r="G7" s="93"/>
      <c r="H7" s="93"/>
      <c r="I7" s="93"/>
      <c r="J7" s="93"/>
      <c r="K7" s="93"/>
      <c r="L7" s="76"/>
      <c r="M7" s="76"/>
    </row>
    <row r="8" spans="1:13" x14ac:dyDescent="0.25">
      <c r="A8" s="5" t="s">
        <v>0</v>
      </c>
      <c r="B8" s="13">
        <v>321916</v>
      </c>
      <c r="C8" s="17">
        <v>0.91259999999999997</v>
      </c>
      <c r="D8" s="13">
        <v>351831</v>
      </c>
      <c r="E8" s="17">
        <v>0.90959999999999996</v>
      </c>
      <c r="F8" s="13">
        <v>312610</v>
      </c>
      <c r="G8" s="17">
        <v>0.88229999999999997</v>
      </c>
      <c r="H8" s="13">
        <v>373165</v>
      </c>
      <c r="I8" s="17">
        <v>0.94810000000000005</v>
      </c>
      <c r="J8" s="12">
        <v>346503</v>
      </c>
      <c r="K8" s="16">
        <v>0.92630000000000001</v>
      </c>
      <c r="L8" s="12">
        <v>5040164</v>
      </c>
      <c r="M8" s="16">
        <v>0.93500000000000005</v>
      </c>
    </row>
    <row r="9" spans="1:13" x14ac:dyDescent="0.25">
      <c r="A9" s="6" t="s">
        <v>151</v>
      </c>
      <c r="B9" s="13">
        <v>263605</v>
      </c>
      <c r="C9" s="17">
        <v>0.74729999999999996</v>
      </c>
      <c r="D9" s="13">
        <v>295233</v>
      </c>
      <c r="E9" s="17">
        <v>0.76329999999999998</v>
      </c>
      <c r="F9" s="13">
        <v>245725</v>
      </c>
      <c r="G9" s="17">
        <v>0.69350000000000001</v>
      </c>
      <c r="H9" s="13">
        <v>256502</v>
      </c>
      <c r="I9" s="17">
        <v>0.65169999999999995</v>
      </c>
      <c r="J9" s="12">
        <v>235756</v>
      </c>
      <c r="K9" s="16">
        <v>0.63019999999999998</v>
      </c>
      <c r="L9" s="12">
        <v>3133456</v>
      </c>
      <c r="M9" s="16">
        <v>0.58130000000000004</v>
      </c>
    </row>
    <row r="10" spans="1:13" x14ac:dyDescent="0.25">
      <c r="A10" s="60" t="s">
        <v>152</v>
      </c>
      <c r="B10" s="13">
        <v>220653</v>
      </c>
      <c r="C10" s="17">
        <v>0.62549999999999994</v>
      </c>
      <c r="D10" s="13">
        <v>240839</v>
      </c>
      <c r="E10" s="17">
        <v>0.62260000000000004</v>
      </c>
      <c r="F10" s="13">
        <v>188144</v>
      </c>
      <c r="G10" s="17">
        <v>0.53100000000000003</v>
      </c>
      <c r="H10" s="13">
        <v>201187</v>
      </c>
      <c r="I10" s="17">
        <v>0.51119999999999999</v>
      </c>
      <c r="J10" s="12">
        <v>192378</v>
      </c>
      <c r="K10" s="16">
        <v>0.51429999999999998</v>
      </c>
      <c r="L10" s="12">
        <v>2663744</v>
      </c>
      <c r="M10" s="16">
        <v>0.49409999999999998</v>
      </c>
    </row>
    <row r="11" spans="1:13" x14ac:dyDescent="0.25">
      <c r="A11" s="60" t="s">
        <v>172</v>
      </c>
      <c r="B11" s="13">
        <v>42953</v>
      </c>
      <c r="C11" s="17">
        <v>0.12180000000000001</v>
      </c>
      <c r="D11" s="13">
        <v>54394</v>
      </c>
      <c r="E11" s="17">
        <v>0.1406</v>
      </c>
      <c r="F11" s="13">
        <v>57581</v>
      </c>
      <c r="G11" s="17">
        <v>0.16250000000000001</v>
      </c>
      <c r="H11" s="13">
        <v>55315</v>
      </c>
      <c r="I11" s="17">
        <v>0.14050000000000001</v>
      </c>
      <c r="J11" s="12">
        <v>43379</v>
      </c>
      <c r="K11" s="16">
        <v>0.11600000000000001</v>
      </c>
      <c r="L11" s="12">
        <v>469711</v>
      </c>
      <c r="M11" s="16">
        <v>8.7099999999999997E-2</v>
      </c>
    </row>
    <row r="12" spans="1:13" x14ac:dyDescent="0.25">
      <c r="A12" s="6" t="s">
        <v>153</v>
      </c>
      <c r="B12" s="13">
        <v>58311</v>
      </c>
      <c r="C12" s="17">
        <v>0.1653</v>
      </c>
      <c r="D12" s="13">
        <v>56598</v>
      </c>
      <c r="E12" s="17">
        <v>0.14630000000000001</v>
      </c>
      <c r="F12" s="13">
        <v>66885</v>
      </c>
      <c r="G12" s="17">
        <v>0.1888</v>
      </c>
      <c r="H12" s="13">
        <v>116663</v>
      </c>
      <c r="I12" s="17">
        <v>0.2964</v>
      </c>
      <c r="J12" s="12">
        <v>110747</v>
      </c>
      <c r="K12" s="16">
        <v>0.29609999999999997</v>
      </c>
      <c r="L12" s="12">
        <v>1906708</v>
      </c>
      <c r="M12" s="16">
        <v>0.35370000000000001</v>
      </c>
    </row>
    <row r="13" spans="1:13" x14ac:dyDescent="0.25">
      <c r="A13" s="60" t="s">
        <v>1</v>
      </c>
      <c r="B13" s="13">
        <v>28547</v>
      </c>
      <c r="C13" s="17">
        <v>8.09E-2</v>
      </c>
      <c r="D13" s="13">
        <v>36209</v>
      </c>
      <c r="E13" s="17">
        <v>9.3600000000000003E-2</v>
      </c>
      <c r="F13" s="13">
        <v>36970</v>
      </c>
      <c r="G13" s="17">
        <v>0.1043</v>
      </c>
      <c r="H13" s="13">
        <v>48732</v>
      </c>
      <c r="I13" s="17">
        <v>0.12379999999999999</v>
      </c>
      <c r="J13" s="12">
        <v>45644</v>
      </c>
      <c r="K13" s="16">
        <v>0.122</v>
      </c>
      <c r="L13" s="12">
        <v>776305</v>
      </c>
      <c r="M13" s="16">
        <v>0.14399999999999999</v>
      </c>
    </row>
    <row r="14" spans="1:13" x14ac:dyDescent="0.25">
      <c r="A14" s="60" t="s">
        <v>95</v>
      </c>
      <c r="B14" s="13">
        <v>29764</v>
      </c>
      <c r="C14" s="17">
        <v>8.4400000000000003E-2</v>
      </c>
      <c r="D14" s="13">
        <v>20388</v>
      </c>
      <c r="E14" s="17">
        <v>5.2699999999999997E-2</v>
      </c>
      <c r="F14" s="13">
        <v>29916</v>
      </c>
      <c r="G14" s="17">
        <v>8.4400000000000003E-2</v>
      </c>
      <c r="H14" s="13">
        <v>67932</v>
      </c>
      <c r="I14" s="17">
        <v>0.1726</v>
      </c>
      <c r="J14" s="12">
        <v>65103</v>
      </c>
      <c r="K14" s="16">
        <v>0.17399999999999999</v>
      </c>
      <c r="L14" s="12">
        <v>1130403</v>
      </c>
      <c r="M14" s="16">
        <v>0.2097</v>
      </c>
    </row>
    <row r="15" spans="1:13" x14ac:dyDescent="0.25">
      <c r="A15" s="5" t="s">
        <v>4</v>
      </c>
      <c r="B15" s="13">
        <v>30820</v>
      </c>
      <c r="C15" s="17">
        <v>8.7400000000000005E-2</v>
      </c>
      <c r="D15" s="13">
        <v>34967</v>
      </c>
      <c r="E15" s="17">
        <v>9.0399999999999994E-2</v>
      </c>
      <c r="F15" s="13">
        <v>41720</v>
      </c>
      <c r="G15" s="17">
        <v>0.1177</v>
      </c>
      <c r="H15" s="13">
        <v>20424</v>
      </c>
      <c r="I15" s="17">
        <v>5.1900000000000002E-2</v>
      </c>
      <c r="J15" s="12">
        <v>27573</v>
      </c>
      <c r="K15" s="16">
        <v>7.3700000000000002E-2</v>
      </c>
      <c r="L15" s="12">
        <v>350423</v>
      </c>
      <c r="M15" s="16">
        <v>6.5000000000000002E-2</v>
      </c>
    </row>
    <row r="16" spans="1:13" x14ac:dyDescent="0.25">
      <c r="A16" s="5" t="s">
        <v>154</v>
      </c>
      <c r="B16" s="29" t="s">
        <v>72</v>
      </c>
      <c r="C16" s="29" t="s">
        <v>72</v>
      </c>
      <c r="D16" s="29" t="s">
        <v>72</v>
      </c>
      <c r="E16" s="29" t="s">
        <v>72</v>
      </c>
      <c r="F16" s="13">
        <v>51241</v>
      </c>
      <c r="G16" s="17">
        <v>0.1661</v>
      </c>
      <c r="H16" s="13">
        <v>53768</v>
      </c>
      <c r="I16" s="17">
        <v>0.14419999999999999</v>
      </c>
      <c r="J16" s="12">
        <v>60357</v>
      </c>
      <c r="K16" s="16">
        <v>0.1754</v>
      </c>
      <c r="L16" s="12">
        <v>792477</v>
      </c>
      <c r="M16" s="16">
        <v>0.15840000000000001</v>
      </c>
    </row>
    <row r="17" spans="1:36" x14ac:dyDescent="0.25">
      <c r="A17" s="7" t="s">
        <v>155</v>
      </c>
      <c r="B17" s="13">
        <v>121194</v>
      </c>
      <c r="C17" s="17">
        <v>0.84789999999999999</v>
      </c>
      <c r="D17" s="29" t="s">
        <v>72</v>
      </c>
      <c r="E17" s="29" t="s">
        <v>72</v>
      </c>
      <c r="F17" s="13">
        <v>119122</v>
      </c>
      <c r="G17" s="17">
        <v>0.85799999999999998</v>
      </c>
      <c r="H17" s="13">
        <v>107391</v>
      </c>
      <c r="I17" s="17">
        <v>0.83199999999999996</v>
      </c>
      <c r="J17" s="12">
        <v>120063</v>
      </c>
      <c r="K17" s="16">
        <v>0.91979999999999995</v>
      </c>
      <c r="L17" s="12">
        <v>1695325</v>
      </c>
      <c r="M17" s="16">
        <v>0.85940000000000005</v>
      </c>
    </row>
    <row r="18" spans="1:36" x14ac:dyDescent="0.25">
      <c r="A18" s="7" t="s">
        <v>156</v>
      </c>
      <c r="B18" s="29" t="s">
        <v>72</v>
      </c>
      <c r="C18" s="29" t="s">
        <v>72</v>
      </c>
      <c r="D18" s="13">
        <v>122631</v>
      </c>
      <c r="E18" s="17">
        <v>0.86250000000000004</v>
      </c>
      <c r="F18" s="13">
        <v>108391</v>
      </c>
      <c r="G18" s="17">
        <v>0.8266</v>
      </c>
      <c r="H18" s="29" t="s">
        <v>72</v>
      </c>
      <c r="I18" s="29" t="s">
        <v>72</v>
      </c>
      <c r="J18" s="12">
        <v>109024</v>
      </c>
      <c r="K18" s="16">
        <v>0.89180000000000004</v>
      </c>
      <c r="L18" s="12">
        <v>1563731</v>
      </c>
      <c r="M18" s="16">
        <v>0.90739999999999998</v>
      </c>
    </row>
    <row r="19" spans="1:36" x14ac:dyDescent="0.25">
      <c r="A19" s="92" t="s">
        <v>61</v>
      </c>
      <c r="B19" s="93"/>
      <c r="C19" s="93"/>
      <c r="D19" s="93"/>
      <c r="E19" s="93"/>
      <c r="F19" s="93"/>
      <c r="G19" s="93"/>
      <c r="H19" s="93"/>
      <c r="I19" s="93"/>
      <c r="J19" s="93"/>
      <c r="K19" s="93"/>
      <c r="L19" s="76"/>
      <c r="M19" s="76"/>
    </row>
    <row r="20" spans="1:36" x14ac:dyDescent="0.25">
      <c r="A20" s="33" t="s">
        <v>16</v>
      </c>
      <c r="B20" s="13">
        <v>292991</v>
      </c>
      <c r="C20" s="17">
        <v>0.83260000000000001</v>
      </c>
      <c r="D20" s="13">
        <v>298916</v>
      </c>
      <c r="E20" s="17">
        <v>0.77459999999999996</v>
      </c>
      <c r="F20" s="13">
        <v>275758</v>
      </c>
      <c r="G20" s="17">
        <v>0.78249999999999997</v>
      </c>
      <c r="H20" s="13">
        <v>337056</v>
      </c>
      <c r="I20" s="17">
        <v>0.85709999999999997</v>
      </c>
      <c r="J20" s="13">
        <v>304826</v>
      </c>
      <c r="K20" s="17">
        <v>0.83099999999999996</v>
      </c>
      <c r="L20" s="13">
        <v>4240858</v>
      </c>
      <c r="M20" s="17">
        <v>0.79290000000000005</v>
      </c>
    </row>
    <row r="21" spans="1:36" x14ac:dyDescent="0.25">
      <c r="A21" s="33" t="s">
        <v>27</v>
      </c>
      <c r="B21" s="13">
        <v>74672</v>
      </c>
      <c r="C21" s="17">
        <v>0.215</v>
      </c>
      <c r="D21" s="13">
        <v>119781</v>
      </c>
      <c r="E21" s="17">
        <v>0.31219999999999998</v>
      </c>
      <c r="F21" s="13">
        <v>107917</v>
      </c>
      <c r="G21" s="17">
        <v>0.30809999999999998</v>
      </c>
      <c r="H21" s="13">
        <v>79733</v>
      </c>
      <c r="I21" s="17">
        <v>0.20369999999999999</v>
      </c>
      <c r="J21" s="13">
        <v>88141</v>
      </c>
      <c r="K21" s="17">
        <v>0.24179999999999999</v>
      </c>
      <c r="L21" s="13">
        <v>1539564</v>
      </c>
      <c r="M21" s="17">
        <v>0.29060000000000002</v>
      </c>
    </row>
    <row r="22" spans="1:36" x14ac:dyDescent="0.25">
      <c r="A22" s="33" t="s">
        <v>28</v>
      </c>
      <c r="B22" s="13">
        <v>82100</v>
      </c>
      <c r="C22" s="17">
        <v>0.2364</v>
      </c>
      <c r="D22" s="13">
        <v>84644</v>
      </c>
      <c r="E22" s="17">
        <v>0.22059999999999999</v>
      </c>
      <c r="F22" s="13">
        <v>81737</v>
      </c>
      <c r="G22" s="17">
        <v>0.2334</v>
      </c>
      <c r="H22" s="13">
        <v>91426</v>
      </c>
      <c r="I22" s="17">
        <v>0.23350000000000001</v>
      </c>
      <c r="J22" s="13">
        <v>107783</v>
      </c>
      <c r="K22" s="17">
        <v>0.29559999999999997</v>
      </c>
      <c r="L22" s="13">
        <v>1187282</v>
      </c>
      <c r="M22" s="17">
        <v>0.22409999999999999</v>
      </c>
    </row>
    <row r="23" spans="1:36" x14ac:dyDescent="0.25">
      <c r="A23" s="33" t="s">
        <v>81</v>
      </c>
      <c r="B23" s="13">
        <v>190534</v>
      </c>
      <c r="C23" s="17">
        <v>0.54859999999999998</v>
      </c>
      <c r="D23" s="13">
        <v>179265</v>
      </c>
      <c r="E23" s="17">
        <v>0.4672</v>
      </c>
      <c r="F23" s="13">
        <v>160604</v>
      </c>
      <c r="G23" s="17">
        <v>0.45850000000000002</v>
      </c>
      <c r="H23" s="13">
        <v>220315</v>
      </c>
      <c r="I23" s="17">
        <v>0.56279999999999997</v>
      </c>
      <c r="J23" s="13">
        <v>168660</v>
      </c>
      <c r="K23" s="17">
        <v>0.46260000000000001</v>
      </c>
      <c r="L23" s="13">
        <v>2571287</v>
      </c>
      <c r="M23" s="17">
        <v>0.48530000000000001</v>
      </c>
    </row>
    <row r="24" spans="1:36" x14ac:dyDescent="0.25">
      <c r="A24" s="33" t="s">
        <v>80</v>
      </c>
      <c r="B24" s="13">
        <v>229197</v>
      </c>
      <c r="C24" s="17">
        <v>0.65990000000000004</v>
      </c>
      <c r="D24" s="13">
        <v>229987</v>
      </c>
      <c r="E24" s="17">
        <v>0.60489999999999999</v>
      </c>
      <c r="F24" s="13">
        <v>210680</v>
      </c>
      <c r="G24" s="17">
        <v>0.60829999999999995</v>
      </c>
      <c r="H24" s="13">
        <v>260898</v>
      </c>
      <c r="I24" s="17">
        <v>0.67290000000000005</v>
      </c>
      <c r="J24" s="13">
        <v>238188</v>
      </c>
      <c r="K24" s="17">
        <v>0.65490000000000004</v>
      </c>
      <c r="L24" s="13">
        <v>3291036</v>
      </c>
      <c r="M24" s="17">
        <v>0.62350000000000005</v>
      </c>
    </row>
    <row r="25" spans="1:36" x14ac:dyDescent="0.25">
      <c r="A25" s="33" t="s">
        <v>29</v>
      </c>
      <c r="B25" s="13">
        <v>145002</v>
      </c>
      <c r="C25" s="17">
        <v>0.41789999999999999</v>
      </c>
      <c r="D25" s="13">
        <v>150785</v>
      </c>
      <c r="E25" s="17">
        <v>0.3926</v>
      </c>
      <c r="F25" s="13">
        <v>122639</v>
      </c>
      <c r="G25" s="17">
        <v>0.34960000000000002</v>
      </c>
      <c r="H25" s="13">
        <v>158109</v>
      </c>
      <c r="I25" s="17">
        <v>0.40210000000000001</v>
      </c>
      <c r="J25" s="13">
        <v>155793</v>
      </c>
      <c r="K25" s="17">
        <v>0.42770000000000002</v>
      </c>
      <c r="L25" s="13">
        <v>1962944</v>
      </c>
      <c r="M25" s="17">
        <v>0.36809999999999998</v>
      </c>
    </row>
    <row r="26" spans="1:36" x14ac:dyDescent="0.25">
      <c r="A26" s="33" t="s">
        <v>74</v>
      </c>
      <c r="B26" s="13">
        <v>306188</v>
      </c>
      <c r="C26" s="17">
        <v>0.86980000000000002</v>
      </c>
      <c r="D26" s="13">
        <v>319542</v>
      </c>
      <c r="E26" s="17">
        <v>0.83220000000000005</v>
      </c>
      <c r="F26" s="13">
        <v>291610</v>
      </c>
      <c r="G26" s="17">
        <v>0.8256</v>
      </c>
      <c r="H26" s="13">
        <v>351673</v>
      </c>
      <c r="I26" s="17">
        <v>0.89670000000000005</v>
      </c>
      <c r="J26" s="13">
        <v>306868</v>
      </c>
      <c r="K26" s="17">
        <v>0.8276</v>
      </c>
      <c r="L26" s="13">
        <v>4508662</v>
      </c>
      <c r="M26" s="17">
        <v>0.84240000000000004</v>
      </c>
    </row>
    <row r="27" spans="1:36" x14ac:dyDescent="0.25">
      <c r="A27" s="94" t="s">
        <v>129</v>
      </c>
      <c r="B27" s="95"/>
      <c r="C27" s="95"/>
      <c r="D27" s="95"/>
      <c r="E27" s="95"/>
      <c r="F27" s="95"/>
      <c r="G27" s="95"/>
      <c r="H27" s="95"/>
      <c r="I27" s="95"/>
      <c r="J27" s="95"/>
      <c r="K27" s="96"/>
      <c r="L27" s="97"/>
      <c r="M27" s="97"/>
      <c r="N27" s="11"/>
      <c r="O27" s="11"/>
      <c r="P27" s="11"/>
      <c r="Q27" s="11"/>
      <c r="R27" s="11"/>
      <c r="S27" s="11"/>
      <c r="T27" s="11"/>
      <c r="U27" s="11"/>
      <c r="V27" s="11"/>
      <c r="W27" s="11"/>
      <c r="X27" s="11"/>
      <c r="Y27" s="11"/>
      <c r="Z27" s="11"/>
      <c r="AA27" s="11"/>
      <c r="AB27" s="11"/>
      <c r="AC27" s="11"/>
      <c r="AD27" s="11"/>
      <c r="AE27" s="11"/>
      <c r="AF27" s="11"/>
      <c r="AG27" s="11"/>
      <c r="AH27" s="11"/>
      <c r="AI27" s="11"/>
      <c r="AJ27" s="11"/>
    </row>
    <row r="28" spans="1:36" x14ac:dyDescent="0.25">
      <c r="A28" s="34" t="s">
        <v>125</v>
      </c>
      <c r="B28" s="29" t="s">
        <v>72</v>
      </c>
      <c r="C28" s="29" t="s">
        <v>72</v>
      </c>
      <c r="D28" s="29" t="s">
        <v>72</v>
      </c>
      <c r="E28" s="29" t="s">
        <v>72</v>
      </c>
      <c r="F28" s="29" t="s">
        <v>72</v>
      </c>
      <c r="G28" s="29" t="s">
        <v>72</v>
      </c>
      <c r="H28" s="29" t="s">
        <v>72</v>
      </c>
      <c r="I28" s="29" t="s">
        <v>72</v>
      </c>
      <c r="J28" s="13">
        <v>26570</v>
      </c>
      <c r="K28" s="17">
        <v>0.43730000000000002</v>
      </c>
      <c r="L28" s="13">
        <v>369714</v>
      </c>
      <c r="M28" s="17">
        <v>0.49759999999999999</v>
      </c>
      <c r="N28" s="11"/>
      <c r="O28" s="11"/>
      <c r="P28" s="11"/>
      <c r="Q28" s="11"/>
      <c r="R28" s="11"/>
      <c r="S28" s="11"/>
      <c r="T28" s="11"/>
      <c r="U28" s="11"/>
      <c r="V28" s="11"/>
      <c r="W28" s="11"/>
      <c r="X28" s="11"/>
      <c r="Y28" s="11"/>
      <c r="Z28" s="11"/>
      <c r="AA28" s="11"/>
      <c r="AB28" s="11"/>
      <c r="AC28" s="11"/>
      <c r="AD28" s="11"/>
      <c r="AE28" s="11"/>
      <c r="AF28" s="11"/>
      <c r="AG28" s="11"/>
      <c r="AH28" s="11"/>
      <c r="AI28" s="11"/>
      <c r="AJ28" s="11"/>
    </row>
    <row r="29" spans="1:36" x14ac:dyDescent="0.25">
      <c r="A29" s="34" t="s">
        <v>124</v>
      </c>
      <c r="B29" s="29" t="s">
        <v>72</v>
      </c>
      <c r="C29" s="29" t="s">
        <v>72</v>
      </c>
      <c r="D29" s="29" t="s">
        <v>72</v>
      </c>
      <c r="E29" s="29" t="s">
        <v>72</v>
      </c>
      <c r="F29" s="29" t="s">
        <v>72</v>
      </c>
      <c r="G29" s="29" t="s">
        <v>72</v>
      </c>
      <c r="H29" s="29" t="s">
        <v>72</v>
      </c>
      <c r="I29" s="29" t="s">
        <v>72</v>
      </c>
      <c r="J29" s="29" t="s">
        <v>72</v>
      </c>
      <c r="K29" s="29" t="s">
        <v>72</v>
      </c>
      <c r="L29" s="13">
        <v>61434</v>
      </c>
      <c r="M29" s="17">
        <v>8.2699999999999996E-2</v>
      </c>
      <c r="N29" s="11"/>
      <c r="O29" s="11"/>
      <c r="P29" s="11"/>
      <c r="Q29" s="11"/>
      <c r="R29" s="11"/>
      <c r="S29" s="11"/>
      <c r="T29" s="11"/>
      <c r="U29" s="11"/>
      <c r="V29" s="11"/>
      <c r="W29" s="11"/>
      <c r="X29" s="11"/>
      <c r="Y29" s="11"/>
      <c r="Z29" s="11"/>
      <c r="AA29" s="11"/>
      <c r="AB29" s="11"/>
      <c r="AC29" s="11"/>
      <c r="AD29" s="11"/>
      <c r="AE29" s="11"/>
      <c r="AF29" s="11"/>
      <c r="AG29" s="11"/>
      <c r="AH29" s="11"/>
      <c r="AI29" s="11"/>
      <c r="AJ29" s="11"/>
    </row>
    <row r="30" spans="1:36" x14ac:dyDescent="0.25">
      <c r="A30" s="34" t="s">
        <v>128</v>
      </c>
      <c r="B30" s="29" t="s">
        <v>72</v>
      </c>
      <c r="C30" s="29" t="s">
        <v>72</v>
      </c>
      <c r="D30" s="29" t="s">
        <v>72</v>
      </c>
      <c r="E30" s="29" t="s">
        <v>72</v>
      </c>
      <c r="F30" s="29" t="s">
        <v>72</v>
      </c>
      <c r="G30" s="29" t="s">
        <v>72</v>
      </c>
      <c r="H30" s="29" t="s">
        <v>72</v>
      </c>
      <c r="I30" s="29" t="s">
        <v>72</v>
      </c>
      <c r="J30" s="29" t="s">
        <v>72</v>
      </c>
      <c r="K30" s="29" t="s">
        <v>72</v>
      </c>
      <c r="L30" s="13">
        <v>44030</v>
      </c>
      <c r="M30" s="17">
        <v>5.9299999999999999E-2</v>
      </c>
      <c r="N30" s="11"/>
      <c r="O30" s="11"/>
      <c r="P30" s="11"/>
      <c r="Q30" s="11"/>
      <c r="R30" s="11"/>
      <c r="S30" s="11"/>
      <c r="T30" s="11"/>
      <c r="U30" s="11"/>
      <c r="V30" s="11"/>
      <c r="W30" s="11"/>
      <c r="X30" s="11"/>
      <c r="Y30" s="11"/>
      <c r="Z30" s="11"/>
      <c r="AA30" s="11"/>
      <c r="AB30" s="11"/>
      <c r="AC30" s="11"/>
      <c r="AD30" s="11"/>
      <c r="AE30" s="11"/>
      <c r="AF30" s="11"/>
      <c r="AG30" s="11"/>
      <c r="AH30" s="11"/>
      <c r="AI30" s="11"/>
      <c r="AJ30" s="11"/>
    </row>
    <row r="31" spans="1:36" x14ac:dyDescent="0.25">
      <c r="A31" s="34" t="s">
        <v>122</v>
      </c>
      <c r="B31" s="29" t="s">
        <v>72</v>
      </c>
      <c r="C31" s="29" t="s">
        <v>72</v>
      </c>
      <c r="D31" s="29" t="s">
        <v>72</v>
      </c>
      <c r="E31" s="29" t="s">
        <v>72</v>
      </c>
      <c r="F31" s="29" t="s">
        <v>72</v>
      </c>
      <c r="G31" s="29" t="s">
        <v>72</v>
      </c>
      <c r="H31" s="29" t="s">
        <v>72</v>
      </c>
      <c r="I31" s="29" t="s">
        <v>72</v>
      </c>
      <c r="J31" s="29" t="s">
        <v>72</v>
      </c>
      <c r="K31" s="29" t="s">
        <v>72</v>
      </c>
      <c r="L31" s="13">
        <v>36305</v>
      </c>
      <c r="M31" s="17">
        <v>4.8899999999999999E-2</v>
      </c>
      <c r="N31" s="11"/>
      <c r="O31" s="11"/>
      <c r="P31" s="11"/>
      <c r="Q31" s="11"/>
      <c r="R31" s="11"/>
      <c r="S31" s="11"/>
      <c r="T31" s="11"/>
      <c r="U31" s="11"/>
      <c r="V31" s="11"/>
      <c r="W31" s="11"/>
      <c r="X31" s="11"/>
      <c r="Y31" s="11"/>
      <c r="Z31" s="11"/>
      <c r="AA31" s="11"/>
      <c r="AB31" s="11"/>
      <c r="AC31" s="11"/>
      <c r="AD31" s="11"/>
      <c r="AE31" s="11"/>
      <c r="AF31" s="11"/>
      <c r="AG31" s="11"/>
      <c r="AH31" s="11"/>
      <c r="AI31" s="11"/>
      <c r="AJ31" s="11"/>
    </row>
    <row r="32" spans="1:36" x14ac:dyDescent="0.25">
      <c r="A32" s="34" t="s">
        <v>126</v>
      </c>
      <c r="B32" s="29" t="s">
        <v>72</v>
      </c>
      <c r="C32" s="29" t="s">
        <v>72</v>
      </c>
      <c r="D32" s="29" t="s">
        <v>72</v>
      </c>
      <c r="E32" s="29" t="s">
        <v>72</v>
      </c>
      <c r="F32" s="29" t="s">
        <v>72</v>
      </c>
      <c r="G32" s="29" t="s">
        <v>72</v>
      </c>
      <c r="H32" s="29" t="s">
        <v>72</v>
      </c>
      <c r="I32" s="29" t="s">
        <v>72</v>
      </c>
      <c r="J32" s="29" t="s">
        <v>72</v>
      </c>
      <c r="K32" s="29" t="s">
        <v>72</v>
      </c>
      <c r="L32" s="13">
        <v>32022</v>
      </c>
      <c r="M32" s="17">
        <v>4.3099999999999999E-2</v>
      </c>
      <c r="N32" s="11"/>
      <c r="O32" s="11"/>
      <c r="P32" s="11"/>
      <c r="Q32" s="11"/>
      <c r="R32" s="11"/>
      <c r="S32" s="11"/>
      <c r="T32" s="11"/>
      <c r="U32" s="11"/>
      <c r="V32" s="11"/>
      <c r="W32" s="11"/>
      <c r="X32" s="11"/>
      <c r="Y32" s="11"/>
      <c r="Z32" s="11"/>
      <c r="AA32" s="11"/>
      <c r="AB32" s="11"/>
      <c r="AC32" s="11"/>
      <c r="AD32" s="11"/>
      <c r="AE32" s="11"/>
      <c r="AF32" s="11"/>
      <c r="AG32" s="11"/>
      <c r="AH32" s="11"/>
      <c r="AI32" s="11"/>
      <c r="AJ32" s="11"/>
    </row>
    <row r="33" spans="1:36" x14ac:dyDescent="0.25">
      <c r="A33" s="34" t="s">
        <v>127</v>
      </c>
      <c r="B33" s="29" t="s">
        <v>72</v>
      </c>
      <c r="C33" s="29" t="s">
        <v>72</v>
      </c>
      <c r="D33" s="29" t="s">
        <v>72</v>
      </c>
      <c r="E33" s="29" t="s">
        <v>72</v>
      </c>
      <c r="F33" s="29" t="s">
        <v>72</v>
      </c>
      <c r="G33" s="29" t="s">
        <v>72</v>
      </c>
      <c r="H33" s="29" t="s">
        <v>72</v>
      </c>
      <c r="I33" s="29" t="s">
        <v>72</v>
      </c>
      <c r="J33" s="29" t="s">
        <v>72</v>
      </c>
      <c r="K33" s="29" t="s">
        <v>72</v>
      </c>
      <c r="L33" s="13">
        <v>31346</v>
      </c>
      <c r="M33" s="17">
        <v>4.2200000000000001E-2</v>
      </c>
      <c r="N33" s="11"/>
      <c r="O33" s="11"/>
      <c r="P33" s="11"/>
      <c r="Q33" s="11"/>
      <c r="R33" s="11"/>
      <c r="S33" s="11"/>
      <c r="T33" s="11"/>
      <c r="U33" s="11"/>
      <c r="V33" s="11"/>
      <c r="W33" s="11"/>
      <c r="X33" s="11"/>
      <c r="Y33" s="11"/>
      <c r="Z33" s="11"/>
      <c r="AA33" s="11"/>
      <c r="AB33" s="11"/>
      <c r="AC33" s="11"/>
      <c r="AD33" s="11"/>
      <c r="AE33" s="11"/>
      <c r="AF33" s="11"/>
      <c r="AG33" s="11"/>
      <c r="AH33" s="11"/>
      <c r="AI33" s="11"/>
      <c r="AJ33" s="11"/>
    </row>
    <row r="34" spans="1:36" x14ac:dyDescent="0.25">
      <c r="A34" s="34" t="s">
        <v>123</v>
      </c>
      <c r="B34" s="29" t="s">
        <v>72</v>
      </c>
      <c r="C34" s="29" t="s">
        <v>72</v>
      </c>
      <c r="D34" s="29" t="s">
        <v>72</v>
      </c>
      <c r="E34" s="29" t="s">
        <v>72</v>
      </c>
      <c r="F34" s="29" t="s">
        <v>72</v>
      </c>
      <c r="G34" s="29" t="s">
        <v>72</v>
      </c>
      <c r="H34" s="29" t="s">
        <v>72</v>
      </c>
      <c r="I34" s="29" t="s">
        <v>72</v>
      </c>
      <c r="J34" s="29" t="s">
        <v>72</v>
      </c>
      <c r="K34" s="29" t="s">
        <v>72</v>
      </c>
      <c r="L34" s="13">
        <v>23532</v>
      </c>
      <c r="M34" s="17">
        <v>3.1699999999999999E-2</v>
      </c>
      <c r="N34" s="11"/>
      <c r="O34" s="11"/>
      <c r="P34" s="11"/>
      <c r="Q34" s="11"/>
      <c r="R34" s="11"/>
      <c r="S34" s="11"/>
      <c r="T34" s="11"/>
      <c r="U34" s="11"/>
      <c r="V34" s="11"/>
      <c r="W34" s="11"/>
      <c r="X34" s="11"/>
      <c r="Y34" s="11"/>
      <c r="Z34" s="11"/>
      <c r="AA34" s="11"/>
      <c r="AB34" s="11"/>
      <c r="AC34" s="11"/>
      <c r="AD34" s="11"/>
      <c r="AE34" s="11"/>
      <c r="AF34" s="11"/>
      <c r="AG34" s="11"/>
      <c r="AH34" s="11"/>
      <c r="AI34" s="11"/>
      <c r="AJ34" s="11"/>
    </row>
    <row r="35" spans="1:36" x14ac:dyDescent="0.25">
      <c r="A35" s="33" t="s">
        <v>121</v>
      </c>
      <c r="B35" s="29" t="s">
        <v>72</v>
      </c>
      <c r="C35" s="29" t="s">
        <v>72</v>
      </c>
      <c r="D35" s="29" t="s">
        <v>72</v>
      </c>
      <c r="E35" s="29" t="s">
        <v>72</v>
      </c>
      <c r="F35" s="29" t="s">
        <v>72</v>
      </c>
      <c r="G35" s="29" t="s">
        <v>72</v>
      </c>
      <c r="H35" s="29" t="s">
        <v>72</v>
      </c>
      <c r="I35" s="29" t="s">
        <v>72</v>
      </c>
      <c r="J35" s="29">
        <v>18231</v>
      </c>
      <c r="K35" s="29">
        <v>0.3</v>
      </c>
      <c r="L35" s="13">
        <v>144671</v>
      </c>
      <c r="M35" s="17">
        <v>0.19470000000000001</v>
      </c>
      <c r="N35" s="11"/>
      <c r="O35" s="11"/>
      <c r="P35" s="11"/>
      <c r="Q35" s="11"/>
      <c r="R35" s="11"/>
      <c r="S35" s="11"/>
      <c r="T35" s="11"/>
      <c r="U35" s="11"/>
      <c r="V35" s="11"/>
      <c r="W35" s="11"/>
      <c r="X35" s="11"/>
      <c r="Y35" s="11"/>
      <c r="Z35" s="11"/>
      <c r="AA35" s="11"/>
      <c r="AB35" s="11"/>
      <c r="AC35" s="11"/>
      <c r="AD35" s="11"/>
      <c r="AE35" s="11"/>
      <c r="AF35" s="11"/>
      <c r="AG35" s="11"/>
      <c r="AH35" s="11"/>
      <c r="AI35" s="11"/>
      <c r="AJ35" s="11"/>
    </row>
    <row r="36" spans="1:36" x14ac:dyDescent="0.25">
      <c r="A36" s="94" t="s">
        <v>75</v>
      </c>
      <c r="B36" s="95"/>
      <c r="C36" s="95"/>
      <c r="D36" s="95"/>
      <c r="E36" s="95"/>
      <c r="F36" s="95"/>
      <c r="G36" s="95"/>
      <c r="H36" s="95"/>
      <c r="I36" s="95"/>
      <c r="J36" s="95"/>
      <c r="K36" s="96"/>
      <c r="L36" s="97"/>
      <c r="M36" s="97"/>
    </row>
    <row r="37" spans="1:36" x14ac:dyDescent="0.25">
      <c r="A37" s="33" t="s">
        <v>13</v>
      </c>
      <c r="B37" s="29" t="s">
        <v>72</v>
      </c>
      <c r="C37" s="29" t="s">
        <v>72</v>
      </c>
      <c r="D37" s="13">
        <v>286688</v>
      </c>
      <c r="E37" s="17">
        <v>0.75460000000000005</v>
      </c>
      <c r="F37" s="13">
        <v>261266</v>
      </c>
      <c r="G37" s="17">
        <v>0.76539999999999997</v>
      </c>
      <c r="H37" s="13">
        <v>305810</v>
      </c>
      <c r="I37" s="17">
        <v>0.78210000000000002</v>
      </c>
      <c r="J37" s="13">
        <v>280066</v>
      </c>
      <c r="K37" s="17">
        <v>0.76370000000000005</v>
      </c>
      <c r="L37" s="13">
        <v>3964426</v>
      </c>
      <c r="M37" s="17">
        <v>0.74739999999999995</v>
      </c>
    </row>
    <row r="38" spans="1:36" x14ac:dyDescent="0.25">
      <c r="A38" s="33" t="s">
        <v>14</v>
      </c>
      <c r="B38" s="29" t="s">
        <v>72</v>
      </c>
      <c r="C38" s="29" t="s">
        <v>72</v>
      </c>
      <c r="D38" s="13">
        <v>46918</v>
      </c>
      <c r="E38" s="17">
        <v>0.1235</v>
      </c>
      <c r="F38" s="13">
        <v>37948</v>
      </c>
      <c r="G38" s="17">
        <v>0.11119999999999999</v>
      </c>
      <c r="H38" s="13">
        <v>29147</v>
      </c>
      <c r="I38" s="17">
        <v>7.4499999999999997E-2</v>
      </c>
      <c r="J38" s="13">
        <v>27410</v>
      </c>
      <c r="K38" s="17">
        <v>7.4700000000000003E-2</v>
      </c>
      <c r="L38" s="13">
        <v>379951</v>
      </c>
      <c r="M38" s="17">
        <v>7.1599999999999997E-2</v>
      </c>
    </row>
    <row r="39" spans="1:36" x14ac:dyDescent="0.25">
      <c r="A39" s="33" t="s">
        <v>15</v>
      </c>
      <c r="B39" s="29" t="s">
        <v>72</v>
      </c>
      <c r="C39" s="29" t="s">
        <v>72</v>
      </c>
      <c r="D39" s="13">
        <v>17334</v>
      </c>
      <c r="E39" s="17">
        <v>4.5600000000000002E-2</v>
      </c>
      <c r="F39" s="13">
        <v>10265</v>
      </c>
      <c r="G39" s="17">
        <v>3.0099999999999998E-2</v>
      </c>
      <c r="H39" s="13">
        <v>16872</v>
      </c>
      <c r="I39" s="17">
        <v>4.3099999999999999E-2</v>
      </c>
      <c r="J39" s="13">
        <v>15059</v>
      </c>
      <c r="K39" s="17">
        <v>4.1099999999999998E-2</v>
      </c>
      <c r="L39" s="13">
        <v>178707</v>
      </c>
      <c r="M39" s="17">
        <v>3.3700000000000001E-2</v>
      </c>
    </row>
    <row r="40" spans="1:36" x14ac:dyDescent="0.25">
      <c r="A40" s="34" t="s">
        <v>157</v>
      </c>
      <c r="B40" s="29" t="s">
        <v>72</v>
      </c>
      <c r="C40" s="29" t="s">
        <v>72</v>
      </c>
      <c r="D40" s="13">
        <v>29001</v>
      </c>
      <c r="E40" s="17">
        <v>7.6300000000000007E-2</v>
      </c>
      <c r="F40" s="13">
        <v>31861</v>
      </c>
      <c r="G40" s="17">
        <v>9.3299999999999994E-2</v>
      </c>
      <c r="H40" s="13">
        <v>39198</v>
      </c>
      <c r="I40" s="17">
        <v>0.1002</v>
      </c>
      <c r="J40" s="13">
        <v>44208</v>
      </c>
      <c r="K40" s="17">
        <v>0.1205</v>
      </c>
      <c r="L40" s="13">
        <v>781370</v>
      </c>
      <c r="M40" s="17">
        <v>0.14729999999999999</v>
      </c>
    </row>
    <row r="41" spans="1:36" x14ac:dyDescent="0.25">
      <c r="A41" s="94" t="s">
        <v>26</v>
      </c>
      <c r="B41" s="95"/>
      <c r="C41" s="95"/>
      <c r="D41" s="95"/>
      <c r="E41" s="95"/>
      <c r="F41" s="95"/>
      <c r="G41" s="95"/>
      <c r="H41" s="95"/>
      <c r="I41" s="95"/>
      <c r="J41" s="95"/>
      <c r="K41" s="96"/>
      <c r="L41" s="97"/>
      <c r="M41" s="97"/>
    </row>
    <row r="42" spans="1:36" x14ac:dyDescent="0.25">
      <c r="A42" s="33" t="s">
        <v>19</v>
      </c>
      <c r="B42" s="13">
        <v>291998</v>
      </c>
      <c r="C42" s="17">
        <v>0.82979999999999998</v>
      </c>
      <c r="D42" s="13">
        <v>308909</v>
      </c>
      <c r="E42" s="17">
        <v>0.80400000000000005</v>
      </c>
      <c r="F42" s="13">
        <v>300206</v>
      </c>
      <c r="G42" s="17">
        <v>0.8619</v>
      </c>
      <c r="H42" s="13">
        <v>317942</v>
      </c>
      <c r="I42" s="17">
        <v>0.80879999999999996</v>
      </c>
      <c r="J42" s="13">
        <v>305704</v>
      </c>
      <c r="K42" s="17">
        <v>0.83679999999999999</v>
      </c>
      <c r="L42" s="13">
        <v>4171963</v>
      </c>
      <c r="M42" s="17">
        <v>0.78169999999999995</v>
      </c>
    </row>
    <row r="43" spans="1:36" x14ac:dyDescent="0.25">
      <c r="A43" s="33" t="s">
        <v>17</v>
      </c>
      <c r="B43" s="13">
        <v>42183</v>
      </c>
      <c r="C43" s="17">
        <v>0.11990000000000001</v>
      </c>
      <c r="D43" s="13">
        <v>56196</v>
      </c>
      <c r="E43" s="17">
        <v>0.14630000000000001</v>
      </c>
      <c r="F43" s="13">
        <v>34305</v>
      </c>
      <c r="G43" s="17">
        <v>9.8500000000000004E-2</v>
      </c>
      <c r="H43" s="13">
        <v>51398</v>
      </c>
      <c r="I43" s="17">
        <v>0.1308</v>
      </c>
      <c r="J43" s="13">
        <v>42763</v>
      </c>
      <c r="K43" s="17">
        <v>0.11700000000000001</v>
      </c>
      <c r="L43" s="13">
        <v>707190</v>
      </c>
      <c r="M43" s="17">
        <v>0.13250000000000001</v>
      </c>
    </row>
    <row r="44" spans="1:36" x14ac:dyDescent="0.25">
      <c r="A44" s="33" t="s">
        <v>18</v>
      </c>
      <c r="B44" s="13">
        <v>17705</v>
      </c>
      <c r="C44" s="17">
        <v>5.0299999999999997E-2</v>
      </c>
      <c r="D44" s="13">
        <v>19128</v>
      </c>
      <c r="E44" s="17">
        <v>4.9799999999999997E-2</v>
      </c>
      <c r="F44" s="13">
        <v>13797</v>
      </c>
      <c r="G44" s="17">
        <v>3.9600000000000003E-2</v>
      </c>
      <c r="H44" s="13">
        <v>23746</v>
      </c>
      <c r="I44" s="17">
        <v>6.0400000000000002E-2</v>
      </c>
      <c r="J44" s="13">
        <v>16874</v>
      </c>
      <c r="K44" s="17">
        <v>4.6199999999999998E-2</v>
      </c>
      <c r="L44" s="13">
        <v>457771</v>
      </c>
      <c r="M44" s="17">
        <v>8.5800000000000001E-2</v>
      </c>
    </row>
    <row r="45" spans="1:36" x14ac:dyDescent="0.25">
      <c r="A45" s="3" t="s">
        <v>24</v>
      </c>
      <c r="B45" s="13">
        <v>38436</v>
      </c>
      <c r="C45" s="17">
        <v>0.64780000000000004</v>
      </c>
      <c r="D45" s="13">
        <v>34489</v>
      </c>
      <c r="E45" s="17">
        <v>0.47939999999999999</v>
      </c>
      <c r="F45" s="13">
        <v>24655</v>
      </c>
      <c r="G45" s="17">
        <v>0.52410000000000001</v>
      </c>
      <c r="H45" s="13">
        <v>47736</v>
      </c>
      <c r="I45" s="17">
        <v>0.64759999999999995</v>
      </c>
      <c r="J45" s="13">
        <v>30498</v>
      </c>
      <c r="K45" s="17">
        <v>0.52070000000000005</v>
      </c>
      <c r="L45" s="13">
        <v>723516</v>
      </c>
      <c r="M45" s="17">
        <v>0.63649999999999995</v>
      </c>
    </row>
    <row r="46" spans="1:36" x14ac:dyDescent="0.25">
      <c r="A46" s="3" t="s">
        <v>20</v>
      </c>
      <c r="B46" s="13">
        <v>20894</v>
      </c>
      <c r="C46" s="17">
        <v>0.35220000000000001</v>
      </c>
      <c r="D46" s="13">
        <v>37449</v>
      </c>
      <c r="E46" s="17">
        <v>0.52059999999999995</v>
      </c>
      <c r="F46" s="13">
        <v>22391</v>
      </c>
      <c r="G46" s="17">
        <v>0.47589999999999999</v>
      </c>
      <c r="H46" s="13">
        <v>25971</v>
      </c>
      <c r="I46" s="17">
        <v>0.35239999999999999</v>
      </c>
      <c r="J46" s="13">
        <v>28076</v>
      </c>
      <c r="K46" s="17">
        <v>0.4793</v>
      </c>
      <c r="L46" s="13">
        <v>413127</v>
      </c>
      <c r="M46" s="17">
        <v>0.36349999999999999</v>
      </c>
    </row>
    <row r="47" spans="1:36" x14ac:dyDescent="0.25">
      <c r="A47" s="92" t="s">
        <v>60</v>
      </c>
      <c r="B47" s="93"/>
      <c r="C47" s="93"/>
      <c r="D47" s="93"/>
      <c r="E47" s="93"/>
      <c r="F47" s="93"/>
      <c r="G47" s="93"/>
      <c r="H47" s="93"/>
      <c r="I47" s="93"/>
      <c r="J47" s="93"/>
      <c r="K47" s="93"/>
      <c r="L47" s="76"/>
      <c r="M47" s="76"/>
    </row>
    <row r="48" spans="1:36" x14ac:dyDescent="0.25">
      <c r="A48" s="94" t="s">
        <v>34</v>
      </c>
      <c r="B48" s="95"/>
      <c r="C48" s="95"/>
      <c r="D48" s="95"/>
      <c r="E48" s="95"/>
      <c r="F48" s="95"/>
      <c r="G48" s="95"/>
      <c r="H48" s="95"/>
      <c r="I48" s="95"/>
      <c r="J48" s="95"/>
      <c r="K48" s="96"/>
      <c r="L48" s="97"/>
      <c r="M48" s="97"/>
    </row>
    <row r="49" spans="1:36" x14ac:dyDescent="0.25">
      <c r="A49" s="33" t="s">
        <v>67</v>
      </c>
      <c r="B49" s="13">
        <v>63684</v>
      </c>
      <c r="C49" s="17">
        <v>0.186</v>
      </c>
      <c r="D49" s="13">
        <v>60865</v>
      </c>
      <c r="E49" s="17">
        <v>0.15859999999999999</v>
      </c>
      <c r="F49" s="13">
        <v>43972</v>
      </c>
      <c r="G49" s="17">
        <v>0.1246</v>
      </c>
      <c r="H49" s="13">
        <v>81476</v>
      </c>
      <c r="I49" s="17">
        <v>0.20749999999999999</v>
      </c>
      <c r="J49" s="13">
        <v>66015</v>
      </c>
      <c r="K49" s="17">
        <v>0.1789</v>
      </c>
      <c r="L49" s="13">
        <v>837470</v>
      </c>
      <c r="M49" s="17">
        <v>0.15679999999999999</v>
      </c>
    </row>
    <row r="50" spans="1:36" x14ac:dyDescent="0.25">
      <c r="A50" s="27" t="s">
        <v>158</v>
      </c>
      <c r="B50" s="29" t="s">
        <v>72</v>
      </c>
      <c r="C50" s="29" t="s">
        <v>72</v>
      </c>
      <c r="D50" s="29" t="s">
        <v>72</v>
      </c>
      <c r="E50" s="29" t="s">
        <v>72</v>
      </c>
      <c r="F50" s="29" t="s">
        <v>72</v>
      </c>
      <c r="G50" s="29" t="s">
        <v>72</v>
      </c>
      <c r="H50" s="29" t="s">
        <v>72</v>
      </c>
      <c r="I50" s="29" t="s">
        <v>72</v>
      </c>
      <c r="J50" s="13">
        <v>51290</v>
      </c>
      <c r="K50" s="17">
        <v>0.78059999999999996</v>
      </c>
      <c r="L50" s="13">
        <v>594433</v>
      </c>
      <c r="M50" s="17">
        <v>0.72519999999999996</v>
      </c>
      <c r="N50" s="11"/>
      <c r="O50" s="11"/>
      <c r="P50" s="11"/>
      <c r="Q50" s="11"/>
      <c r="R50" s="11"/>
      <c r="S50" s="11"/>
      <c r="T50" s="11"/>
      <c r="U50" s="11"/>
      <c r="V50" s="11"/>
      <c r="W50" s="11"/>
      <c r="X50" s="11"/>
      <c r="Y50" s="11"/>
      <c r="Z50" s="11"/>
      <c r="AA50" s="11"/>
      <c r="AB50" s="11"/>
      <c r="AC50" s="11"/>
      <c r="AD50" s="11"/>
      <c r="AE50" s="11"/>
      <c r="AF50" s="11"/>
      <c r="AG50" s="11"/>
      <c r="AH50" s="11"/>
      <c r="AI50" s="11"/>
      <c r="AJ50" s="11"/>
    </row>
    <row r="51" spans="1:36" x14ac:dyDescent="0.25">
      <c r="A51" s="27" t="s">
        <v>159</v>
      </c>
      <c r="B51" s="29" t="s">
        <v>72</v>
      </c>
      <c r="C51" s="29" t="s">
        <v>72</v>
      </c>
      <c r="D51" s="29" t="s">
        <v>72</v>
      </c>
      <c r="E51" s="29" t="s">
        <v>72</v>
      </c>
      <c r="F51" s="29" t="s">
        <v>72</v>
      </c>
      <c r="G51" s="29" t="s">
        <v>72</v>
      </c>
      <c r="H51" s="29" t="s">
        <v>72</v>
      </c>
      <c r="I51" s="29" t="s">
        <v>72</v>
      </c>
      <c r="J51" s="13">
        <v>31993</v>
      </c>
      <c r="K51" s="17">
        <v>0.4869</v>
      </c>
      <c r="L51" s="13">
        <v>354986</v>
      </c>
      <c r="M51" s="17">
        <v>0.43309999999999998</v>
      </c>
      <c r="N51" s="11"/>
      <c r="O51" s="11"/>
      <c r="P51" s="11"/>
      <c r="Q51" s="11"/>
      <c r="R51" s="11"/>
      <c r="S51" s="11"/>
      <c r="T51" s="11"/>
      <c r="U51" s="11"/>
      <c r="V51" s="11"/>
      <c r="W51" s="11"/>
      <c r="X51" s="11"/>
      <c r="Y51" s="11"/>
      <c r="Z51" s="11"/>
      <c r="AA51" s="11"/>
      <c r="AB51" s="11"/>
      <c r="AC51" s="11"/>
      <c r="AD51" s="11"/>
      <c r="AE51" s="11"/>
      <c r="AF51" s="11"/>
      <c r="AG51" s="11"/>
      <c r="AH51" s="11"/>
      <c r="AI51" s="11"/>
      <c r="AJ51" s="11"/>
    </row>
    <row r="52" spans="1:36" x14ac:dyDescent="0.25">
      <c r="A52" s="33" t="s">
        <v>36</v>
      </c>
      <c r="B52" s="13">
        <v>33615</v>
      </c>
      <c r="C52" s="17">
        <v>0.1045</v>
      </c>
      <c r="D52" s="13">
        <v>23274</v>
      </c>
      <c r="E52" s="17">
        <v>6.6299999999999998E-2</v>
      </c>
      <c r="F52" s="13">
        <v>29775</v>
      </c>
      <c r="G52" s="17">
        <v>9.5399999999999999E-2</v>
      </c>
      <c r="H52" s="13">
        <v>38684</v>
      </c>
      <c r="I52" s="17">
        <v>0.104</v>
      </c>
      <c r="J52" s="13">
        <v>52996</v>
      </c>
      <c r="K52" s="17">
        <v>0.15529999999999999</v>
      </c>
      <c r="L52" s="13">
        <v>570212</v>
      </c>
      <c r="M52" s="17">
        <v>0.1138</v>
      </c>
    </row>
    <row r="53" spans="1:36" x14ac:dyDescent="0.25">
      <c r="A53" s="27" t="s">
        <v>158</v>
      </c>
      <c r="B53" s="29" t="s">
        <v>72</v>
      </c>
      <c r="C53" s="29" t="s">
        <v>72</v>
      </c>
      <c r="D53" s="29" t="s">
        <v>72</v>
      </c>
      <c r="E53" s="29" t="s">
        <v>72</v>
      </c>
      <c r="F53" s="29" t="s">
        <v>72</v>
      </c>
      <c r="G53" s="29" t="s">
        <v>72</v>
      </c>
      <c r="H53" s="29" t="s">
        <v>72</v>
      </c>
      <c r="I53" s="29" t="s">
        <v>72</v>
      </c>
      <c r="J53" s="13">
        <v>34587</v>
      </c>
      <c r="K53" s="17">
        <v>0.69020000000000004</v>
      </c>
      <c r="L53" s="13">
        <v>358711</v>
      </c>
      <c r="M53" s="17">
        <v>0.64500000000000002</v>
      </c>
    </row>
    <row r="54" spans="1:36" x14ac:dyDescent="0.25">
      <c r="A54" s="27" t="s">
        <v>159</v>
      </c>
      <c r="B54" s="29" t="s">
        <v>72</v>
      </c>
      <c r="C54" s="29" t="s">
        <v>72</v>
      </c>
      <c r="D54" s="29" t="s">
        <v>72</v>
      </c>
      <c r="E54" s="29" t="s">
        <v>72</v>
      </c>
      <c r="F54" s="29" t="s">
        <v>72</v>
      </c>
      <c r="G54" s="29" t="s">
        <v>72</v>
      </c>
      <c r="H54" s="29" t="s">
        <v>72</v>
      </c>
      <c r="I54" s="29" t="s">
        <v>72</v>
      </c>
      <c r="J54" s="29">
        <v>33070</v>
      </c>
      <c r="K54" s="17">
        <v>0.65990000000000004</v>
      </c>
      <c r="L54" s="13">
        <v>276368</v>
      </c>
      <c r="M54" s="17">
        <v>0.49690000000000001</v>
      </c>
    </row>
    <row r="55" spans="1:36" x14ac:dyDescent="0.25">
      <c r="A55" s="33" t="s">
        <v>35</v>
      </c>
      <c r="B55" s="13">
        <v>28711</v>
      </c>
      <c r="C55" s="17">
        <v>8.1699999999999995E-2</v>
      </c>
      <c r="D55" s="13">
        <v>38269</v>
      </c>
      <c r="E55" s="17">
        <v>9.9500000000000005E-2</v>
      </c>
      <c r="F55" s="13">
        <v>22466</v>
      </c>
      <c r="G55" s="17">
        <v>6.3600000000000004E-2</v>
      </c>
      <c r="H55" s="13">
        <v>33077</v>
      </c>
      <c r="I55" s="17">
        <v>8.5000000000000006E-2</v>
      </c>
      <c r="J55" s="13">
        <v>55241</v>
      </c>
      <c r="K55" s="17">
        <v>0.14979999999999999</v>
      </c>
      <c r="L55" s="13">
        <v>605943</v>
      </c>
      <c r="M55" s="17">
        <v>0.1134</v>
      </c>
    </row>
    <row r="56" spans="1:36" x14ac:dyDescent="0.25">
      <c r="A56" s="27" t="s">
        <v>158</v>
      </c>
      <c r="B56" s="29" t="s">
        <v>72</v>
      </c>
      <c r="C56" s="29" t="s">
        <v>72</v>
      </c>
      <c r="D56" s="29" t="s">
        <v>72</v>
      </c>
      <c r="E56" s="29" t="s">
        <v>72</v>
      </c>
      <c r="F56" s="29" t="s">
        <v>72</v>
      </c>
      <c r="G56" s="29" t="s">
        <v>72</v>
      </c>
      <c r="H56" s="29" t="s">
        <v>72</v>
      </c>
      <c r="I56" s="29" t="s">
        <v>72</v>
      </c>
      <c r="J56" s="13">
        <v>38309</v>
      </c>
      <c r="K56" s="17">
        <v>0.7</v>
      </c>
      <c r="L56" s="13">
        <v>459217</v>
      </c>
      <c r="M56" s="17">
        <v>0.76729999999999998</v>
      </c>
    </row>
    <row r="57" spans="1:36" x14ac:dyDescent="0.25">
      <c r="A57" s="27" t="s">
        <v>159</v>
      </c>
      <c r="B57" s="29" t="s">
        <v>72</v>
      </c>
      <c r="C57" s="29" t="s">
        <v>72</v>
      </c>
      <c r="D57" s="29" t="s">
        <v>72</v>
      </c>
      <c r="E57" s="29" t="s">
        <v>72</v>
      </c>
      <c r="F57" s="29" t="s">
        <v>72</v>
      </c>
      <c r="G57" s="29" t="s">
        <v>72</v>
      </c>
      <c r="H57" s="29" t="s">
        <v>72</v>
      </c>
      <c r="I57" s="29" t="s">
        <v>72</v>
      </c>
      <c r="J57" s="29">
        <v>23252</v>
      </c>
      <c r="K57" s="17">
        <v>0.4249</v>
      </c>
      <c r="L57" s="13">
        <v>223579</v>
      </c>
      <c r="M57" s="17">
        <v>0.37359999999999999</v>
      </c>
    </row>
    <row r="58" spans="1:36" x14ac:dyDescent="0.25">
      <c r="A58" s="33" t="s">
        <v>62</v>
      </c>
      <c r="B58" s="13" t="s">
        <v>72</v>
      </c>
      <c r="C58" s="13" t="s">
        <v>72</v>
      </c>
      <c r="D58" s="13" t="s">
        <v>72</v>
      </c>
      <c r="E58" s="13" t="s">
        <v>72</v>
      </c>
      <c r="F58" s="29" t="s">
        <v>72</v>
      </c>
      <c r="G58" s="29" t="s">
        <v>72</v>
      </c>
      <c r="H58" s="13">
        <v>13815</v>
      </c>
      <c r="I58" s="17">
        <v>3.5099999999999999E-2</v>
      </c>
      <c r="J58" s="13">
        <v>17843</v>
      </c>
      <c r="K58" s="17">
        <v>4.7899999999999998E-2</v>
      </c>
      <c r="L58" s="13">
        <v>296844</v>
      </c>
      <c r="M58" s="17">
        <v>5.5199999999999999E-2</v>
      </c>
    </row>
    <row r="59" spans="1:36" x14ac:dyDescent="0.25">
      <c r="A59" s="27" t="s">
        <v>158</v>
      </c>
      <c r="B59" s="29" t="s">
        <v>72</v>
      </c>
      <c r="C59" s="29" t="s">
        <v>72</v>
      </c>
      <c r="D59" s="29" t="s">
        <v>72</v>
      </c>
      <c r="E59" s="29" t="s">
        <v>72</v>
      </c>
      <c r="F59" s="29" t="s">
        <v>72</v>
      </c>
      <c r="G59" s="29" t="s">
        <v>72</v>
      </c>
      <c r="H59" s="29" t="s">
        <v>72</v>
      </c>
      <c r="I59" s="29" t="s">
        <v>72</v>
      </c>
      <c r="J59" s="29" t="s">
        <v>72</v>
      </c>
      <c r="K59" s="29" t="s">
        <v>72</v>
      </c>
      <c r="L59" s="13">
        <v>185591</v>
      </c>
      <c r="M59" s="17">
        <v>0.64159999999999995</v>
      </c>
      <c r="N59" s="11"/>
      <c r="O59" s="11"/>
      <c r="P59" s="11"/>
      <c r="Q59" s="11"/>
      <c r="R59" s="11"/>
      <c r="S59" s="11"/>
      <c r="T59" s="11"/>
      <c r="U59" s="11"/>
      <c r="V59" s="11"/>
      <c r="W59" s="11"/>
      <c r="X59" s="11"/>
      <c r="Y59" s="11"/>
      <c r="Z59" s="11"/>
      <c r="AA59" s="11"/>
      <c r="AB59" s="11"/>
      <c r="AC59" s="11"/>
      <c r="AD59" s="11"/>
      <c r="AE59" s="11"/>
      <c r="AF59" s="11"/>
      <c r="AG59" s="11"/>
      <c r="AH59" s="11"/>
      <c r="AI59" s="11"/>
      <c r="AJ59" s="11"/>
    </row>
    <row r="60" spans="1:36" x14ac:dyDescent="0.25">
      <c r="A60" s="27" t="s">
        <v>159</v>
      </c>
      <c r="B60" s="29" t="s">
        <v>72</v>
      </c>
      <c r="C60" s="29" t="s">
        <v>72</v>
      </c>
      <c r="D60" s="29" t="s">
        <v>72</v>
      </c>
      <c r="E60" s="29" t="s">
        <v>72</v>
      </c>
      <c r="F60" s="29" t="s">
        <v>72</v>
      </c>
      <c r="G60" s="29" t="s">
        <v>72</v>
      </c>
      <c r="H60" s="29" t="s">
        <v>72</v>
      </c>
      <c r="I60" s="29" t="s">
        <v>72</v>
      </c>
      <c r="J60" s="29" t="s">
        <v>72</v>
      </c>
      <c r="K60" s="29" t="s">
        <v>72</v>
      </c>
      <c r="L60" s="13">
        <v>168922</v>
      </c>
      <c r="M60" s="17">
        <v>0.58399999999999996</v>
      </c>
      <c r="N60" s="11"/>
      <c r="O60" s="11"/>
      <c r="P60" s="11"/>
      <c r="Q60" s="11"/>
      <c r="R60" s="11"/>
      <c r="S60" s="11"/>
      <c r="T60" s="11"/>
      <c r="U60" s="11"/>
      <c r="V60" s="11"/>
      <c r="W60" s="11"/>
      <c r="X60" s="11"/>
      <c r="Y60" s="11"/>
      <c r="Z60" s="11"/>
      <c r="AA60" s="11"/>
      <c r="AB60" s="11"/>
      <c r="AC60" s="11"/>
      <c r="AD60" s="11"/>
      <c r="AE60" s="11"/>
      <c r="AF60" s="11"/>
      <c r="AG60" s="11"/>
      <c r="AH60" s="11"/>
      <c r="AI60" s="11"/>
      <c r="AJ60" s="11"/>
    </row>
    <row r="61" spans="1:36" x14ac:dyDescent="0.25">
      <c r="A61" s="63" t="s">
        <v>173</v>
      </c>
      <c r="B61" s="13" t="s">
        <v>72</v>
      </c>
      <c r="C61" s="13" t="s">
        <v>72</v>
      </c>
      <c r="D61" s="13" t="s">
        <v>72</v>
      </c>
      <c r="E61" s="13" t="s">
        <v>72</v>
      </c>
      <c r="F61" s="13">
        <v>8351</v>
      </c>
      <c r="G61" s="17">
        <v>4.41E-2</v>
      </c>
      <c r="H61" s="13">
        <v>16962</v>
      </c>
      <c r="I61" s="17">
        <v>9.2200000000000004E-2</v>
      </c>
      <c r="J61" s="13">
        <v>29032</v>
      </c>
      <c r="K61" s="17">
        <v>0.1542</v>
      </c>
      <c r="L61" s="13">
        <v>345778</v>
      </c>
      <c r="M61" s="17">
        <v>0.1328</v>
      </c>
    </row>
    <row r="62" spans="1:36" x14ac:dyDescent="0.25">
      <c r="A62" s="28" t="s">
        <v>104</v>
      </c>
      <c r="B62" s="29" t="s">
        <v>72</v>
      </c>
      <c r="C62" s="29" t="s">
        <v>72</v>
      </c>
      <c r="D62" s="29" t="s">
        <v>72</v>
      </c>
      <c r="E62" s="29" t="s">
        <v>72</v>
      </c>
      <c r="F62" s="29" t="s">
        <v>72</v>
      </c>
      <c r="G62" s="29" t="s">
        <v>72</v>
      </c>
      <c r="H62" s="29" t="s">
        <v>72</v>
      </c>
      <c r="I62" s="29" t="s">
        <v>72</v>
      </c>
      <c r="J62" s="13">
        <v>12962</v>
      </c>
      <c r="K62" s="17">
        <v>3.49E-2</v>
      </c>
      <c r="L62" s="13">
        <v>291358</v>
      </c>
      <c r="M62" s="17">
        <v>5.4300000000000001E-2</v>
      </c>
      <c r="N62" s="11"/>
      <c r="O62" s="11"/>
      <c r="P62" s="11"/>
      <c r="Q62" s="11"/>
      <c r="R62" s="11"/>
      <c r="S62" s="11"/>
      <c r="T62" s="11"/>
      <c r="U62" s="11"/>
      <c r="V62" s="11"/>
      <c r="W62" s="11"/>
      <c r="X62" s="11"/>
      <c r="Y62" s="11"/>
      <c r="Z62" s="11"/>
      <c r="AA62" s="11"/>
      <c r="AB62" s="11"/>
      <c r="AC62" s="11"/>
      <c r="AD62" s="11"/>
      <c r="AE62" s="11"/>
      <c r="AF62" s="11"/>
      <c r="AG62" s="11"/>
      <c r="AH62" s="11"/>
      <c r="AI62" s="11"/>
      <c r="AJ62" s="11"/>
    </row>
    <row r="63" spans="1:36" x14ac:dyDescent="0.25">
      <c r="A63" s="28" t="s">
        <v>105</v>
      </c>
      <c r="B63" s="29" t="s">
        <v>72</v>
      </c>
      <c r="C63" s="29" t="s">
        <v>72</v>
      </c>
      <c r="D63" s="29" t="s">
        <v>72</v>
      </c>
      <c r="E63" s="29" t="s">
        <v>72</v>
      </c>
      <c r="F63" s="29" t="s">
        <v>72</v>
      </c>
      <c r="G63" s="29" t="s">
        <v>72</v>
      </c>
      <c r="H63" s="29" t="s">
        <v>72</v>
      </c>
      <c r="I63" s="29" t="s">
        <v>72</v>
      </c>
      <c r="J63" s="13">
        <v>18059</v>
      </c>
      <c r="K63" s="17">
        <v>4.9000000000000002E-2</v>
      </c>
      <c r="L63" s="13">
        <v>295586</v>
      </c>
      <c r="M63" s="17">
        <v>5.5199999999999999E-2</v>
      </c>
      <c r="N63" s="11"/>
      <c r="O63" s="11"/>
      <c r="P63" s="11"/>
      <c r="Q63" s="11"/>
      <c r="R63" s="11"/>
      <c r="S63" s="11"/>
      <c r="T63" s="11"/>
      <c r="U63" s="11"/>
      <c r="V63" s="11"/>
      <c r="W63" s="11"/>
      <c r="X63" s="11"/>
      <c r="Y63" s="11"/>
      <c r="Z63" s="11"/>
      <c r="AA63" s="11"/>
      <c r="AB63" s="11"/>
      <c r="AC63" s="11"/>
      <c r="AD63" s="11"/>
      <c r="AE63" s="11"/>
      <c r="AF63" s="11"/>
      <c r="AG63" s="11"/>
      <c r="AH63" s="11"/>
      <c r="AI63" s="11"/>
      <c r="AJ63" s="11"/>
    </row>
    <row r="64" spans="1:36" x14ac:dyDescent="0.25">
      <c r="A64" s="28" t="s">
        <v>106</v>
      </c>
      <c r="B64" s="29" t="s">
        <v>72</v>
      </c>
      <c r="C64" s="29" t="s">
        <v>72</v>
      </c>
      <c r="D64" s="29" t="s">
        <v>72</v>
      </c>
      <c r="E64" s="29" t="s">
        <v>72</v>
      </c>
      <c r="F64" s="29" t="s">
        <v>72</v>
      </c>
      <c r="G64" s="29" t="s">
        <v>72</v>
      </c>
      <c r="H64" s="29" t="s">
        <v>72</v>
      </c>
      <c r="I64" s="29" t="s">
        <v>72</v>
      </c>
      <c r="J64" s="13">
        <v>32234</v>
      </c>
      <c r="K64" s="17">
        <v>8.6999999999999994E-2</v>
      </c>
      <c r="L64" s="13">
        <v>297652</v>
      </c>
      <c r="M64" s="17">
        <v>5.5500000000000001E-2</v>
      </c>
      <c r="N64" s="11"/>
      <c r="O64" s="11"/>
      <c r="P64" s="11"/>
      <c r="Q64" s="11"/>
      <c r="R64" s="11"/>
      <c r="S64" s="11"/>
      <c r="T64" s="11"/>
      <c r="U64" s="11"/>
      <c r="V64" s="11"/>
      <c r="W64" s="11"/>
      <c r="X64" s="11"/>
      <c r="Y64" s="11"/>
      <c r="Z64" s="11"/>
      <c r="AA64" s="11"/>
      <c r="AB64" s="11"/>
      <c r="AC64" s="11"/>
      <c r="AD64" s="11"/>
      <c r="AE64" s="11"/>
      <c r="AF64" s="11"/>
      <c r="AG64" s="11"/>
      <c r="AH64" s="11"/>
      <c r="AI64" s="11"/>
      <c r="AJ64" s="11"/>
    </row>
    <row r="65" spans="1:36" x14ac:dyDescent="0.25">
      <c r="A65" s="28" t="s">
        <v>107</v>
      </c>
      <c r="B65" s="29" t="s">
        <v>72</v>
      </c>
      <c r="C65" s="29" t="s">
        <v>72</v>
      </c>
      <c r="D65" s="29" t="s">
        <v>72</v>
      </c>
      <c r="E65" s="29" t="s">
        <v>72</v>
      </c>
      <c r="F65" s="29" t="s">
        <v>72</v>
      </c>
      <c r="G65" s="29" t="s">
        <v>72</v>
      </c>
      <c r="H65" s="29" t="s">
        <v>72</v>
      </c>
      <c r="I65" s="29" t="s">
        <v>72</v>
      </c>
      <c r="J65" s="13">
        <v>24199</v>
      </c>
      <c r="K65" s="17">
        <v>6.5299999999999997E-2</v>
      </c>
      <c r="L65" s="13">
        <v>386408</v>
      </c>
      <c r="M65" s="17">
        <v>7.2099999999999997E-2</v>
      </c>
      <c r="N65" s="11"/>
      <c r="O65" s="11"/>
      <c r="P65" s="11"/>
      <c r="Q65" s="11"/>
      <c r="R65" s="11"/>
      <c r="S65" s="11"/>
      <c r="T65" s="11"/>
      <c r="U65" s="11"/>
      <c r="V65" s="11"/>
      <c r="W65" s="11"/>
      <c r="X65" s="11"/>
      <c r="Y65" s="11"/>
      <c r="Z65" s="11"/>
      <c r="AA65" s="11"/>
      <c r="AB65" s="11"/>
      <c r="AC65" s="11"/>
      <c r="AD65" s="11"/>
      <c r="AE65" s="11"/>
      <c r="AF65" s="11"/>
      <c r="AG65" s="11"/>
      <c r="AH65" s="11"/>
      <c r="AI65" s="11"/>
      <c r="AJ65" s="11"/>
    </row>
    <row r="66" spans="1:36" x14ac:dyDescent="0.25">
      <c r="A66" s="92" t="s">
        <v>59</v>
      </c>
      <c r="B66" s="93"/>
      <c r="C66" s="93"/>
      <c r="D66" s="93"/>
      <c r="E66" s="93"/>
      <c r="F66" s="93"/>
      <c r="G66" s="93"/>
      <c r="H66" s="93"/>
      <c r="I66" s="93"/>
      <c r="J66" s="93"/>
      <c r="K66" s="93"/>
      <c r="L66" s="76"/>
      <c r="M66" s="76"/>
    </row>
    <row r="67" spans="1:36" x14ac:dyDescent="0.25">
      <c r="A67" s="33" t="s">
        <v>30</v>
      </c>
      <c r="B67" s="13">
        <v>262028</v>
      </c>
      <c r="C67" s="17">
        <v>0.746</v>
      </c>
      <c r="D67" s="13">
        <v>268516</v>
      </c>
      <c r="E67" s="17">
        <v>0.69579999999999997</v>
      </c>
      <c r="F67" s="13">
        <v>237080</v>
      </c>
      <c r="G67" s="17">
        <v>0.67510000000000003</v>
      </c>
      <c r="H67" s="13">
        <v>297457</v>
      </c>
      <c r="I67" s="17">
        <v>0.75919999999999999</v>
      </c>
      <c r="J67" s="13">
        <v>273188</v>
      </c>
      <c r="K67" s="17">
        <v>0.74419999999999997</v>
      </c>
      <c r="L67" s="13">
        <v>3549819</v>
      </c>
      <c r="M67" s="17">
        <v>0.66400000000000003</v>
      </c>
    </row>
    <row r="68" spans="1:36" x14ac:dyDescent="0.25">
      <c r="A68" s="33" t="s">
        <v>31</v>
      </c>
      <c r="B68" s="13">
        <v>226762</v>
      </c>
      <c r="C68" s="17">
        <v>0.65480000000000005</v>
      </c>
      <c r="D68" s="13">
        <v>254325</v>
      </c>
      <c r="E68" s="17">
        <v>0.67049999999999998</v>
      </c>
      <c r="F68" s="13">
        <v>227275</v>
      </c>
      <c r="G68" s="17">
        <v>0.64659999999999995</v>
      </c>
      <c r="H68" s="13">
        <v>253477</v>
      </c>
      <c r="I68" s="17">
        <v>0.65369999999999995</v>
      </c>
      <c r="J68" s="13">
        <v>259904</v>
      </c>
      <c r="K68" s="17">
        <v>0.70550000000000002</v>
      </c>
      <c r="L68" s="13">
        <v>3726709</v>
      </c>
      <c r="M68" s="17">
        <v>0.7026</v>
      </c>
    </row>
    <row r="69" spans="1:36" x14ac:dyDescent="0.25">
      <c r="A69" s="33" t="s">
        <v>32</v>
      </c>
      <c r="B69" s="13" t="s">
        <v>72</v>
      </c>
      <c r="C69" s="17" t="s">
        <v>72</v>
      </c>
      <c r="D69" s="13" t="s">
        <v>72</v>
      </c>
      <c r="E69" s="17" t="s">
        <v>72</v>
      </c>
      <c r="F69" s="13">
        <v>306175</v>
      </c>
      <c r="G69" s="17">
        <v>0.8679</v>
      </c>
      <c r="H69" s="13">
        <v>355453</v>
      </c>
      <c r="I69" s="17">
        <v>0.90610000000000002</v>
      </c>
      <c r="J69" s="13">
        <v>326397</v>
      </c>
      <c r="K69" s="17">
        <v>0.88819999999999999</v>
      </c>
      <c r="L69" s="13">
        <v>4484274</v>
      </c>
      <c r="M69" s="17">
        <v>0.83830000000000005</v>
      </c>
    </row>
    <row r="70" spans="1:36" x14ac:dyDescent="0.25">
      <c r="A70" s="33" t="s">
        <v>33</v>
      </c>
      <c r="B70" s="13" t="s">
        <v>72</v>
      </c>
      <c r="C70" s="17" t="s">
        <v>72</v>
      </c>
      <c r="D70" s="13" t="s">
        <v>72</v>
      </c>
      <c r="E70" s="17" t="s">
        <v>72</v>
      </c>
      <c r="F70" s="13">
        <v>46618</v>
      </c>
      <c r="G70" s="17">
        <v>0.1321</v>
      </c>
      <c r="H70" s="13">
        <v>36849</v>
      </c>
      <c r="I70" s="17">
        <v>9.3899999999999997E-2</v>
      </c>
      <c r="J70" s="13">
        <v>41093</v>
      </c>
      <c r="K70" s="17">
        <v>0.1118</v>
      </c>
      <c r="L70" s="13">
        <v>864655</v>
      </c>
      <c r="M70" s="17">
        <v>0.16170000000000001</v>
      </c>
    </row>
    <row r="71" spans="1:36" x14ac:dyDescent="0.25">
      <c r="A71" s="92" t="s">
        <v>78</v>
      </c>
      <c r="B71" s="93"/>
      <c r="C71" s="93"/>
      <c r="D71" s="93"/>
      <c r="E71" s="93"/>
      <c r="F71" s="93"/>
      <c r="G71" s="93"/>
      <c r="H71" s="93"/>
      <c r="I71" s="93"/>
      <c r="J71" s="93"/>
      <c r="K71" s="93"/>
      <c r="L71" s="76"/>
      <c r="M71" s="76"/>
    </row>
    <row r="72" spans="1:36" x14ac:dyDescent="0.25">
      <c r="A72" s="30" t="s">
        <v>161</v>
      </c>
      <c r="B72" s="13" t="s">
        <v>72</v>
      </c>
      <c r="C72" s="13" t="str">
        <f>Colorado!$C$85</f>
        <v>NA</v>
      </c>
      <c r="D72" s="13" t="str">
        <f>Colorado!$D$85</f>
        <v>NA</v>
      </c>
      <c r="E72" s="13" t="str">
        <f>Colorado!$E$85</f>
        <v>NA</v>
      </c>
      <c r="F72" s="13">
        <v>301423</v>
      </c>
      <c r="G72" s="17">
        <v>0.92169999999999996</v>
      </c>
      <c r="H72" s="13">
        <v>329823</v>
      </c>
      <c r="I72" s="17">
        <v>0.89439999999999997</v>
      </c>
      <c r="J72" s="13">
        <v>312145</v>
      </c>
      <c r="K72" s="17">
        <v>0.89449999999999996</v>
      </c>
      <c r="L72" s="13">
        <v>4358606</v>
      </c>
      <c r="M72" s="17">
        <v>0.88219999999999998</v>
      </c>
    </row>
    <row r="73" spans="1:36" x14ac:dyDescent="0.25">
      <c r="A73" s="30" t="s">
        <v>162</v>
      </c>
      <c r="B73" s="13" t="str">
        <f>Colorado!$B$86</f>
        <v>NA</v>
      </c>
      <c r="C73" s="13" t="str">
        <f>Colorado!$C$86</f>
        <v>NA</v>
      </c>
      <c r="D73" s="13" t="str">
        <f>Colorado!$D$86</f>
        <v>NA</v>
      </c>
      <c r="E73" s="13" t="str">
        <f>Colorado!$E$86</f>
        <v>NA</v>
      </c>
      <c r="F73" s="13">
        <v>25604</v>
      </c>
      <c r="G73" s="17">
        <v>7.8299999999999995E-2</v>
      </c>
      <c r="H73" s="13">
        <v>38949</v>
      </c>
      <c r="I73" s="17">
        <v>0.1056</v>
      </c>
      <c r="J73" s="13">
        <v>36823</v>
      </c>
      <c r="K73" s="17">
        <v>0.1055</v>
      </c>
      <c r="L73" s="13">
        <v>581751</v>
      </c>
      <c r="M73" s="17">
        <v>0.1178</v>
      </c>
    </row>
    <row r="74" spans="1:36" x14ac:dyDescent="0.25">
      <c r="A74" s="64" t="s">
        <v>163</v>
      </c>
      <c r="B74" s="13" t="str">
        <f>Colorado!$B$87</f>
        <v>NA</v>
      </c>
      <c r="C74" s="13" t="str">
        <f>Colorado!$C$87</f>
        <v>NA</v>
      </c>
      <c r="D74" s="13" t="str">
        <f>Colorado!$D$87</f>
        <v>NA</v>
      </c>
      <c r="E74" s="13" t="str">
        <f>Colorado!$E$87</f>
        <v>NA</v>
      </c>
      <c r="F74" s="13">
        <v>25340</v>
      </c>
      <c r="G74" s="17">
        <v>7.7100000000000002E-2</v>
      </c>
      <c r="H74" s="13">
        <v>36052</v>
      </c>
      <c r="I74" s="17">
        <v>9.7100000000000006E-2</v>
      </c>
      <c r="J74" s="13">
        <v>21896</v>
      </c>
      <c r="K74" s="17">
        <v>6.2100000000000002E-2</v>
      </c>
      <c r="L74" s="13">
        <v>381689</v>
      </c>
      <c r="M74" s="17">
        <v>7.5999999999999998E-2</v>
      </c>
    </row>
    <row r="75" spans="1:36" x14ac:dyDescent="0.25">
      <c r="A75" s="32" t="s">
        <v>108</v>
      </c>
      <c r="B75" s="13" t="s">
        <v>72</v>
      </c>
      <c r="C75" s="13" t="s">
        <v>72</v>
      </c>
      <c r="D75" s="13" t="s">
        <v>72</v>
      </c>
      <c r="E75" s="13" t="s">
        <v>72</v>
      </c>
      <c r="F75" s="13" t="s">
        <v>72</v>
      </c>
      <c r="G75" s="13" t="s">
        <v>72</v>
      </c>
      <c r="H75" s="13" t="s">
        <v>72</v>
      </c>
      <c r="I75" s="13" t="s">
        <v>72</v>
      </c>
      <c r="J75" s="13">
        <v>56315</v>
      </c>
      <c r="K75" s="17">
        <v>0.16070000000000001</v>
      </c>
      <c r="L75" s="13">
        <v>800880</v>
      </c>
      <c r="M75" s="17">
        <v>0.1603</v>
      </c>
      <c r="N75" s="11"/>
      <c r="O75" s="11"/>
      <c r="P75" s="11"/>
      <c r="Q75" s="11"/>
      <c r="R75" s="11"/>
      <c r="S75" s="11"/>
      <c r="T75" s="11"/>
      <c r="U75" s="11"/>
      <c r="V75" s="11"/>
      <c r="W75" s="11"/>
      <c r="X75" s="11"/>
      <c r="Y75" s="11"/>
      <c r="Z75" s="11"/>
      <c r="AA75" s="11"/>
      <c r="AB75" s="11"/>
      <c r="AC75" s="11"/>
      <c r="AD75" s="11"/>
      <c r="AE75" s="11"/>
      <c r="AF75" s="11"/>
      <c r="AG75" s="11"/>
      <c r="AH75" s="11"/>
      <c r="AI75" s="11"/>
      <c r="AJ75" s="11"/>
    </row>
    <row r="76" spans="1:36" x14ac:dyDescent="0.25">
      <c r="A76" s="32" t="s">
        <v>109</v>
      </c>
      <c r="B76" s="13" t="s">
        <v>72</v>
      </c>
      <c r="C76" s="13" t="s">
        <v>72</v>
      </c>
      <c r="D76" s="13" t="s">
        <v>72</v>
      </c>
      <c r="E76" s="13" t="s">
        <v>72</v>
      </c>
      <c r="F76" s="13" t="s">
        <v>72</v>
      </c>
      <c r="G76" s="13" t="s">
        <v>72</v>
      </c>
      <c r="H76" s="13" t="s">
        <v>72</v>
      </c>
      <c r="I76" s="13" t="s">
        <v>72</v>
      </c>
      <c r="J76" s="13">
        <v>50488</v>
      </c>
      <c r="K76" s="17">
        <v>0.14299999999999999</v>
      </c>
      <c r="L76" s="13">
        <v>734096</v>
      </c>
      <c r="M76" s="17">
        <v>0.1462</v>
      </c>
      <c r="N76" s="11"/>
      <c r="O76" s="11"/>
      <c r="P76" s="11"/>
      <c r="Q76" s="11"/>
      <c r="R76" s="11"/>
      <c r="S76" s="11"/>
      <c r="T76" s="11"/>
      <c r="U76" s="11"/>
      <c r="V76" s="11"/>
      <c r="W76" s="11"/>
      <c r="X76" s="11"/>
      <c r="Y76" s="11"/>
      <c r="Z76" s="11"/>
      <c r="AA76" s="11"/>
      <c r="AB76" s="11"/>
      <c r="AC76" s="11"/>
      <c r="AD76" s="11"/>
      <c r="AE76" s="11"/>
      <c r="AF76" s="11"/>
      <c r="AG76" s="11"/>
      <c r="AH76" s="11"/>
      <c r="AI76" s="11"/>
      <c r="AJ76" s="11"/>
    </row>
    <row r="77" spans="1:36" x14ac:dyDescent="0.25">
      <c r="A77" s="92" t="s">
        <v>57</v>
      </c>
      <c r="B77" s="93"/>
      <c r="C77" s="93"/>
      <c r="D77" s="93"/>
      <c r="E77" s="93"/>
      <c r="F77" s="93"/>
      <c r="G77" s="93"/>
      <c r="H77" s="93"/>
      <c r="I77" s="93"/>
      <c r="J77" s="93"/>
      <c r="K77" s="93"/>
      <c r="L77" s="76"/>
      <c r="M77" s="76"/>
    </row>
    <row r="78" spans="1:36" x14ac:dyDescent="0.25">
      <c r="A78" s="4" t="s">
        <v>52</v>
      </c>
      <c r="B78" s="13">
        <v>322304</v>
      </c>
      <c r="C78" s="17">
        <v>0.91369999999999996</v>
      </c>
      <c r="D78" s="13">
        <v>350420</v>
      </c>
      <c r="E78" s="17">
        <v>0.90600000000000003</v>
      </c>
      <c r="F78" s="13">
        <v>325043</v>
      </c>
      <c r="G78" s="17">
        <v>0.92</v>
      </c>
      <c r="H78" s="13">
        <v>346706</v>
      </c>
      <c r="I78" s="17">
        <v>0.88090000000000002</v>
      </c>
      <c r="J78" s="13">
        <v>336732</v>
      </c>
      <c r="K78" s="17">
        <v>0.90839999999999999</v>
      </c>
      <c r="L78" s="13">
        <v>4648603</v>
      </c>
      <c r="M78" s="17">
        <v>0.86619999999999997</v>
      </c>
    </row>
    <row r="79" spans="1:36" x14ac:dyDescent="0.25">
      <c r="A79" s="4" t="s">
        <v>53</v>
      </c>
      <c r="B79" s="13">
        <v>30432</v>
      </c>
      <c r="C79" s="17">
        <v>8.6300000000000002E-2</v>
      </c>
      <c r="D79" s="13">
        <v>36378</v>
      </c>
      <c r="E79" s="17">
        <v>9.4E-2</v>
      </c>
      <c r="F79" s="13">
        <v>28247</v>
      </c>
      <c r="G79" s="17">
        <v>0.08</v>
      </c>
      <c r="H79" s="13">
        <v>46883</v>
      </c>
      <c r="I79" s="17">
        <v>0.1191</v>
      </c>
      <c r="J79" s="13">
        <v>33969</v>
      </c>
      <c r="K79" s="17">
        <v>9.1600000000000001E-2</v>
      </c>
      <c r="L79" s="13">
        <v>717838</v>
      </c>
      <c r="M79" s="17">
        <v>0.1338</v>
      </c>
    </row>
    <row r="80" spans="1:36" x14ac:dyDescent="0.25">
      <c r="A80" s="30" t="s">
        <v>164</v>
      </c>
      <c r="B80" s="13">
        <v>37509</v>
      </c>
      <c r="C80" s="17">
        <v>0.14000000000000001</v>
      </c>
      <c r="D80" s="13">
        <v>45937</v>
      </c>
      <c r="E80" s="17">
        <v>0.15670000000000001</v>
      </c>
      <c r="F80" s="13">
        <v>37207</v>
      </c>
      <c r="G80" s="17">
        <v>0.1358</v>
      </c>
      <c r="H80" s="13">
        <v>53145</v>
      </c>
      <c r="I80" s="17">
        <v>0.17419999999999999</v>
      </c>
      <c r="J80" s="36">
        <v>60204</v>
      </c>
      <c r="K80" s="37">
        <v>0.20469999999999999</v>
      </c>
      <c r="L80" s="36">
        <v>1005546</v>
      </c>
      <c r="M80" s="37">
        <v>0.2447</v>
      </c>
    </row>
    <row r="81" spans="1:36" x14ac:dyDescent="0.25">
      <c r="A81" s="92" t="s">
        <v>56</v>
      </c>
      <c r="B81" s="93"/>
      <c r="C81" s="93"/>
      <c r="D81" s="93"/>
      <c r="E81" s="93"/>
      <c r="F81" s="93"/>
      <c r="G81" s="93"/>
      <c r="H81" s="93"/>
      <c r="I81" s="93"/>
      <c r="J81" s="93"/>
      <c r="K81" s="93"/>
      <c r="L81" s="76"/>
      <c r="M81" s="76"/>
    </row>
    <row r="82" spans="1:36" x14ac:dyDescent="0.25">
      <c r="A82" s="30" t="s">
        <v>165</v>
      </c>
      <c r="B82" s="29" t="s">
        <v>72</v>
      </c>
      <c r="C82" s="29" t="s">
        <v>72</v>
      </c>
      <c r="D82" s="29" t="s">
        <v>72</v>
      </c>
      <c r="E82" s="29" t="s">
        <v>72</v>
      </c>
      <c r="F82" s="29" t="s">
        <v>72</v>
      </c>
      <c r="G82" s="29" t="s">
        <v>72</v>
      </c>
      <c r="H82" s="29" t="s">
        <v>72</v>
      </c>
      <c r="I82" s="29" t="s">
        <v>72</v>
      </c>
      <c r="J82" s="29" t="s">
        <v>72</v>
      </c>
      <c r="K82" s="29" t="s">
        <v>72</v>
      </c>
      <c r="L82" s="39">
        <v>282050</v>
      </c>
      <c r="M82" s="40">
        <v>0.84570000000000001</v>
      </c>
    </row>
    <row r="83" spans="1:36" x14ac:dyDescent="0.25">
      <c r="A83" s="31" t="s">
        <v>166</v>
      </c>
      <c r="B83" s="12" t="s">
        <v>72</v>
      </c>
      <c r="C83" s="12" t="s">
        <v>72</v>
      </c>
      <c r="D83" s="12" t="s">
        <v>72</v>
      </c>
      <c r="E83" s="12" t="s">
        <v>72</v>
      </c>
      <c r="F83" s="12" t="s">
        <v>72</v>
      </c>
      <c r="G83" s="12" t="s">
        <v>72</v>
      </c>
      <c r="H83" s="12" t="s">
        <v>72</v>
      </c>
      <c r="I83" s="12" t="s">
        <v>72</v>
      </c>
      <c r="J83" s="13">
        <v>81328</v>
      </c>
      <c r="K83" s="17">
        <v>0.32400000000000001</v>
      </c>
      <c r="L83" s="13">
        <v>902647</v>
      </c>
      <c r="M83" s="17">
        <v>0.2586</v>
      </c>
      <c r="N83" s="11"/>
      <c r="O83" s="11"/>
      <c r="P83" s="11"/>
      <c r="Q83" s="11"/>
      <c r="R83" s="11"/>
      <c r="S83" s="11"/>
      <c r="T83" s="11"/>
      <c r="U83" s="11"/>
      <c r="V83" s="11"/>
      <c r="W83" s="11"/>
      <c r="X83" s="11"/>
      <c r="Y83" s="11"/>
      <c r="Z83" s="11"/>
      <c r="AA83" s="11"/>
      <c r="AB83" s="11"/>
      <c r="AC83" s="11"/>
      <c r="AD83" s="11"/>
      <c r="AE83" s="11"/>
      <c r="AF83" s="11"/>
      <c r="AG83" s="11"/>
      <c r="AH83" s="11"/>
      <c r="AI83" s="11"/>
      <c r="AJ83" s="11"/>
    </row>
    <row r="84" spans="1:36" x14ac:dyDescent="0.25">
      <c r="A84" s="94" t="s">
        <v>34</v>
      </c>
      <c r="B84" s="95"/>
      <c r="C84" s="95"/>
      <c r="D84" s="95"/>
      <c r="E84" s="95"/>
      <c r="F84" s="95"/>
      <c r="G84" s="95"/>
      <c r="H84" s="95"/>
      <c r="I84" s="95"/>
      <c r="J84" s="95"/>
      <c r="K84" s="96"/>
      <c r="L84" s="97"/>
      <c r="M84" s="97"/>
    </row>
    <row r="85" spans="1:36" x14ac:dyDescent="0.25">
      <c r="A85" s="4" t="s">
        <v>41</v>
      </c>
      <c r="B85" s="13">
        <v>28681</v>
      </c>
      <c r="C85" s="17">
        <v>8.2500000000000004E-2</v>
      </c>
      <c r="D85" s="13">
        <v>30418</v>
      </c>
      <c r="E85" s="17">
        <v>7.8799999999999995E-2</v>
      </c>
      <c r="F85" s="13">
        <v>40401</v>
      </c>
      <c r="G85" s="17">
        <v>0.115</v>
      </c>
      <c r="H85" s="13">
        <v>32820</v>
      </c>
      <c r="I85" s="17">
        <v>8.3400000000000002E-2</v>
      </c>
      <c r="J85" s="13">
        <v>41751</v>
      </c>
      <c r="K85" s="17">
        <v>0.11219999999999999</v>
      </c>
      <c r="L85" s="13">
        <v>572036</v>
      </c>
      <c r="M85" s="17">
        <v>0.1066</v>
      </c>
    </row>
    <row r="86" spans="1:36" x14ac:dyDescent="0.25">
      <c r="A86" s="4" t="s">
        <v>42</v>
      </c>
      <c r="B86" s="13">
        <v>58109</v>
      </c>
      <c r="C86" s="17">
        <v>0.16500000000000001</v>
      </c>
      <c r="D86" s="13">
        <v>44654</v>
      </c>
      <c r="E86" s="17">
        <v>0.11600000000000001</v>
      </c>
      <c r="F86" s="13">
        <v>45612</v>
      </c>
      <c r="G86" s="17">
        <v>0.12920000000000001</v>
      </c>
      <c r="H86" s="13">
        <v>48826</v>
      </c>
      <c r="I86" s="17">
        <v>0.1249</v>
      </c>
      <c r="J86" s="13">
        <v>49665</v>
      </c>
      <c r="K86" s="17">
        <v>0.13400000000000001</v>
      </c>
      <c r="L86" s="13">
        <v>543610</v>
      </c>
      <c r="M86" s="17">
        <v>0.1013</v>
      </c>
    </row>
    <row r="87" spans="1:36" x14ac:dyDescent="0.25">
      <c r="A87" s="4" t="s">
        <v>43</v>
      </c>
      <c r="B87" s="13">
        <v>52781</v>
      </c>
      <c r="C87" s="17">
        <v>0.14979999999999999</v>
      </c>
      <c r="D87" s="13">
        <v>47889</v>
      </c>
      <c r="E87" s="17">
        <v>0.1242</v>
      </c>
      <c r="F87" s="13">
        <v>32079</v>
      </c>
      <c r="G87" s="17">
        <v>9.1200000000000003E-2</v>
      </c>
      <c r="H87" s="13">
        <v>39005</v>
      </c>
      <c r="I87" s="17">
        <v>9.9299999999999999E-2</v>
      </c>
      <c r="J87" s="13">
        <v>52491</v>
      </c>
      <c r="K87" s="17">
        <v>0.14130000000000001</v>
      </c>
      <c r="L87" s="13">
        <v>603207</v>
      </c>
      <c r="M87" s="17">
        <v>0.1125</v>
      </c>
    </row>
    <row r="88" spans="1:36" x14ac:dyDescent="0.25">
      <c r="A88" s="4" t="s">
        <v>44</v>
      </c>
      <c r="B88" s="13">
        <v>84895</v>
      </c>
      <c r="C88" s="17">
        <v>0.24149999999999999</v>
      </c>
      <c r="D88" s="13">
        <v>75200</v>
      </c>
      <c r="E88" s="17">
        <v>0.19520000000000001</v>
      </c>
      <c r="F88" s="13">
        <v>62748</v>
      </c>
      <c r="G88" s="17">
        <v>0.17799999999999999</v>
      </c>
      <c r="H88" s="13">
        <v>54155</v>
      </c>
      <c r="I88" s="17">
        <v>0.13800000000000001</v>
      </c>
      <c r="J88" s="13">
        <v>63582</v>
      </c>
      <c r="K88" s="17">
        <v>0.1721</v>
      </c>
      <c r="L88" s="13">
        <v>841262</v>
      </c>
      <c r="M88" s="17">
        <v>0.1575</v>
      </c>
    </row>
    <row r="89" spans="1:36" x14ac:dyDescent="0.25">
      <c r="A89" s="4" t="s">
        <v>45</v>
      </c>
      <c r="B89" s="13">
        <v>75365</v>
      </c>
      <c r="C89" s="17">
        <v>0.2142</v>
      </c>
      <c r="D89" s="13">
        <v>86748</v>
      </c>
      <c r="E89" s="17">
        <v>0.2261</v>
      </c>
      <c r="F89" s="13">
        <v>40972</v>
      </c>
      <c r="G89" s="17">
        <v>0.1174</v>
      </c>
      <c r="H89" s="13">
        <v>38045</v>
      </c>
      <c r="I89" s="17">
        <v>9.6699999999999994E-2</v>
      </c>
      <c r="J89" s="13">
        <v>43737</v>
      </c>
      <c r="K89" s="17">
        <v>0.11799999999999999</v>
      </c>
      <c r="L89" s="13">
        <v>749404</v>
      </c>
      <c r="M89" s="17">
        <v>0.1401</v>
      </c>
    </row>
    <row r="90" spans="1:36" x14ac:dyDescent="0.25">
      <c r="A90" s="92" t="s">
        <v>73</v>
      </c>
      <c r="B90" s="93"/>
      <c r="C90" s="93"/>
      <c r="D90" s="93"/>
      <c r="E90" s="93"/>
      <c r="F90" s="93"/>
      <c r="G90" s="93"/>
      <c r="H90" s="93"/>
      <c r="I90" s="93"/>
      <c r="J90" s="93"/>
      <c r="K90" s="93"/>
      <c r="L90" s="76"/>
      <c r="M90" s="76"/>
    </row>
    <row r="91" spans="1:36" s="10" customFormat="1" x14ac:dyDescent="0.25">
      <c r="A91" s="30" t="s">
        <v>110</v>
      </c>
      <c r="B91" s="29" t="s">
        <v>72</v>
      </c>
      <c r="C91" s="29" t="s">
        <v>72</v>
      </c>
      <c r="D91" s="29" t="s">
        <v>72</v>
      </c>
      <c r="E91" s="29" t="s">
        <v>72</v>
      </c>
      <c r="F91" s="29" t="s">
        <v>72</v>
      </c>
      <c r="G91" s="29" t="s">
        <v>72</v>
      </c>
      <c r="H91" s="29" t="s">
        <v>72</v>
      </c>
      <c r="I91" s="29" t="s">
        <v>72</v>
      </c>
      <c r="J91" s="13">
        <v>15179</v>
      </c>
      <c r="K91" s="17">
        <v>0.05</v>
      </c>
      <c r="L91" s="13">
        <v>293472</v>
      </c>
      <c r="M91" s="17">
        <v>6.9699999999999998E-2</v>
      </c>
      <c r="N91" s="11"/>
      <c r="O91" s="11"/>
      <c r="P91" s="11"/>
      <c r="Q91" s="11"/>
      <c r="R91" s="11"/>
      <c r="S91" s="11"/>
      <c r="T91" s="11"/>
      <c r="U91" s="11"/>
      <c r="V91" s="11"/>
      <c r="W91" s="11"/>
      <c r="X91" s="11"/>
      <c r="Y91" s="11"/>
      <c r="Z91" s="11"/>
      <c r="AA91" s="11"/>
      <c r="AB91" s="11"/>
      <c r="AC91" s="11"/>
      <c r="AD91" s="11"/>
      <c r="AE91" s="11"/>
      <c r="AF91" s="11"/>
      <c r="AG91" s="11"/>
      <c r="AH91" s="11"/>
      <c r="AI91" s="11"/>
      <c r="AJ91" s="11"/>
    </row>
    <row r="92" spans="1:36" x14ac:dyDescent="0.25">
      <c r="A92" s="94" t="s">
        <v>77</v>
      </c>
      <c r="B92" s="95"/>
      <c r="C92" s="95"/>
      <c r="D92" s="95"/>
      <c r="E92" s="95"/>
      <c r="F92" s="95"/>
      <c r="G92" s="95"/>
      <c r="H92" s="95"/>
      <c r="I92" s="95"/>
      <c r="J92" s="95"/>
      <c r="K92" s="96"/>
      <c r="L92" s="97"/>
      <c r="M92" s="97"/>
    </row>
    <row r="93" spans="1:36" x14ac:dyDescent="0.25">
      <c r="A93" s="4" t="s">
        <v>63</v>
      </c>
      <c r="B93" s="13" t="s">
        <v>72</v>
      </c>
      <c r="C93" s="17" t="s">
        <v>72</v>
      </c>
      <c r="D93" s="14">
        <v>117293</v>
      </c>
      <c r="E93" s="18">
        <v>0.30690000000000001</v>
      </c>
      <c r="F93" s="14">
        <v>99236</v>
      </c>
      <c r="G93" s="18">
        <v>0.3125</v>
      </c>
      <c r="H93" s="14">
        <v>162163</v>
      </c>
      <c r="I93" s="18">
        <v>0.43769999999999998</v>
      </c>
      <c r="J93" s="14">
        <v>123897</v>
      </c>
      <c r="K93" s="18">
        <v>0.35520000000000002</v>
      </c>
      <c r="L93" s="14">
        <v>1850553</v>
      </c>
      <c r="M93" s="18">
        <v>0.37969999999999998</v>
      </c>
    </row>
    <row r="94" spans="1:36" x14ac:dyDescent="0.25">
      <c r="A94" s="4" t="s">
        <v>64</v>
      </c>
      <c r="B94" s="13" t="s">
        <v>72</v>
      </c>
      <c r="C94" s="17" t="s">
        <v>72</v>
      </c>
      <c r="D94" s="14">
        <v>138640</v>
      </c>
      <c r="E94" s="18">
        <v>0.36280000000000001</v>
      </c>
      <c r="F94" s="14">
        <v>119566</v>
      </c>
      <c r="G94" s="18">
        <v>0.3765</v>
      </c>
      <c r="H94" s="14">
        <v>124833</v>
      </c>
      <c r="I94" s="18">
        <v>0.33700000000000002</v>
      </c>
      <c r="J94" s="14">
        <v>149761</v>
      </c>
      <c r="K94" s="18">
        <v>0.42930000000000001</v>
      </c>
      <c r="L94" s="14">
        <v>1806627</v>
      </c>
      <c r="M94" s="18">
        <v>0.37069999999999997</v>
      </c>
    </row>
    <row r="95" spans="1:36" x14ac:dyDescent="0.25">
      <c r="A95" s="4" t="s">
        <v>66</v>
      </c>
      <c r="B95" s="13" t="s">
        <v>72</v>
      </c>
      <c r="C95" s="17" t="s">
        <v>72</v>
      </c>
      <c r="D95" s="14">
        <v>38047</v>
      </c>
      <c r="E95" s="18">
        <v>9.9599999999999994E-2</v>
      </c>
      <c r="F95" s="14">
        <v>49373</v>
      </c>
      <c r="G95" s="18">
        <v>0.1555</v>
      </c>
      <c r="H95" s="14">
        <v>47017</v>
      </c>
      <c r="I95" s="18">
        <v>0.12690000000000001</v>
      </c>
      <c r="J95" s="14">
        <v>29386</v>
      </c>
      <c r="K95" s="18">
        <v>8.4199999999999997E-2</v>
      </c>
      <c r="L95" s="14">
        <v>485160</v>
      </c>
      <c r="M95" s="18">
        <v>9.9599999999999994E-2</v>
      </c>
    </row>
    <row r="96" spans="1:36" x14ac:dyDescent="0.25">
      <c r="A96" s="4" t="s">
        <v>65</v>
      </c>
      <c r="B96" s="13" t="s">
        <v>72</v>
      </c>
      <c r="C96" s="17" t="s">
        <v>72</v>
      </c>
      <c r="D96" s="14">
        <v>88188</v>
      </c>
      <c r="E96" s="18">
        <v>0.23080000000000001</v>
      </c>
      <c r="F96" s="14">
        <v>49403</v>
      </c>
      <c r="G96" s="18">
        <v>0.15559999999999999</v>
      </c>
      <c r="H96" s="14">
        <v>36437</v>
      </c>
      <c r="I96" s="18">
        <v>9.8400000000000001E-2</v>
      </c>
      <c r="J96" s="14">
        <v>45765</v>
      </c>
      <c r="K96" s="18">
        <v>0.13120000000000001</v>
      </c>
      <c r="L96" s="14">
        <v>730908</v>
      </c>
      <c r="M96" s="18">
        <v>0.15</v>
      </c>
    </row>
    <row r="97" spans="1:36" x14ac:dyDescent="0.25">
      <c r="A97" s="94" t="s">
        <v>76</v>
      </c>
      <c r="B97" s="95"/>
      <c r="C97" s="95"/>
      <c r="D97" s="95"/>
      <c r="E97" s="95"/>
      <c r="F97" s="95"/>
      <c r="G97" s="95"/>
      <c r="H97" s="95"/>
      <c r="I97" s="95"/>
      <c r="J97" s="95"/>
      <c r="K97" s="96"/>
      <c r="L97" s="97"/>
      <c r="M97" s="97"/>
    </row>
    <row r="98" spans="1:36" x14ac:dyDescent="0.25">
      <c r="A98" s="4" t="s">
        <v>63</v>
      </c>
      <c r="B98" s="13" t="s">
        <v>72</v>
      </c>
      <c r="C98" s="17" t="s">
        <v>72</v>
      </c>
      <c r="D98" s="14">
        <v>23102</v>
      </c>
      <c r="E98" s="18">
        <v>6.4899999999999999E-2</v>
      </c>
      <c r="F98" s="14">
        <v>34003</v>
      </c>
      <c r="G98" s="18">
        <v>0.1111</v>
      </c>
      <c r="H98" s="14">
        <v>46171</v>
      </c>
      <c r="I98" s="18">
        <v>0.14069999999999999</v>
      </c>
      <c r="J98" s="14">
        <v>42811</v>
      </c>
      <c r="K98" s="18">
        <v>0.14019999999999999</v>
      </c>
      <c r="L98" s="14">
        <v>720710</v>
      </c>
      <c r="M98" s="18">
        <v>0.16170000000000001</v>
      </c>
    </row>
    <row r="99" spans="1:36" x14ac:dyDescent="0.25">
      <c r="A99" s="4" t="s">
        <v>64</v>
      </c>
      <c r="B99" s="13" t="s">
        <v>72</v>
      </c>
      <c r="C99" s="17" t="s">
        <v>72</v>
      </c>
      <c r="D99" s="14">
        <v>74509</v>
      </c>
      <c r="E99" s="18">
        <v>0.2094</v>
      </c>
      <c r="F99" s="14">
        <v>78873</v>
      </c>
      <c r="G99" s="18">
        <v>0.25779999999999997</v>
      </c>
      <c r="H99" s="14">
        <v>125985</v>
      </c>
      <c r="I99" s="18">
        <v>0.38390000000000002</v>
      </c>
      <c r="J99" s="14">
        <v>113415</v>
      </c>
      <c r="K99" s="18">
        <v>0.37130000000000002</v>
      </c>
      <c r="L99" s="14">
        <v>1435564</v>
      </c>
      <c r="M99" s="18">
        <v>0.3221</v>
      </c>
    </row>
    <row r="100" spans="1:36" x14ac:dyDescent="0.25">
      <c r="A100" s="4" t="s">
        <v>66</v>
      </c>
      <c r="B100" s="13" t="s">
        <v>72</v>
      </c>
      <c r="C100" s="17" t="s">
        <v>72</v>
      </c>
      <c r="D100" s="14">
        <v>94324</v>
      </c>
      <c r="E100" s="18">
        <v>0.26500000000000001</v>
      </c>
      <c r="F100" s="14">
        <v>89653</v>
      </c>
      <c r="G100" s="18">
        <v>0.29299999999999998</v>
      </c>
      <c r="H100" s="14">
        <v>69891</v>
      </c>
      <c r="I100" s="18">
        <v>0.21299999999999999</v>
      </c>
      <c r="J100" s="14">
        <v>78182</v>
      </c>
      <c r="K100" s="18">
        <v>0.25600000000000001</v>
      </c>
      <c r="L100" s="14">
        <v>1028616</v>
      </c>
      <c r="M100" s="18">
        <v>0.23080000000000001</v>
      </c>
    </row>
    <row r="101" spans="1:36" x14ac:dyDescent="0.25">
      <c r="A101" s="4" t="s">
        <v>65</v>
      </c>
      <c r="B101" s="13" t="s">
        <v>72</v>
      </c>
      <c r="C101" s="17" t="s">
        <v>72</v>
      </c>
      <c r="D101" s="14">
        <v>163967</v>
      </c>
      <c r="E101" s="18">
        <v>0.4607</v>
      </c>
      <c r="F101" s="14">
        <v>103423</v>
      </c>
      <c r="G101" s="18">
        <v>0.33800000000000002</v>
      </c>
      <c r="H101" s="14">
        <v>86118</v>
      </c>
      <c r="I101" s="18">
        <v>0.26240000000000002</v>
      </c>
      <c r="J101" s="14">
        <v>71045</v>
      </c>
      <c r="K101" s="18">
        <v>0.2326</v>
      </c>
      <c r="L101" s="14">
        <v>1272688</v>
      </c>
      <c r="M101" s="18">
        <v>0.28549999999999998</v>
      </c>
    </row>
    <row r="102" spans="1:36" x14ac:dyDescent="0.25">
      <c r="A102" s="92" t="s">
        <v>111</v>
      </c>
      <c r="B102" s="93"/>
      <c r="C102" s="93"/>
      <c r="D102" s="93"/>
      <c r="E102" s="93"/>
      <c r="F102" s="93"/>
      <c r="G102" s="93"/>
      <c r="H102" s="93"/>
      <c r="I102" s="93"/>
      <c r="J102" s="93"/>
      <c r="K102" s="93"/>
      <c r="L102" s="76"/>
      <c r="M102" s="76"/>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row>
    <row r="103" spans="1:36" x14ac:dyDescent="0.25">
      <c r="A103" s="30" t="s">
        <v>167</v>
      </c>
      <c r="B103" s="29" t="s">
        <v>72</v>
      </c>
      <c r="C103" s="29" t="s">
        <v>72</v>
      </c>
      <c r="D103" s="29" t="s">
        <v>72</v>
      </c>
      <c r="E103" s="29" t="s">
        <v>72</v>
      </c>
      <c r="F103" s="29" t="s">
        <v>72</v>
      </c>
      <c r="G103" s="29" t="s">
        <v>72</v>
      </c>
      <c r="H103" s="29" t="s">
        <v>72</v>
      </c>
      <c r="I103" s="29" t="s">
        <v>72</v>
      </c>
      <c r="J103" s="13">
        <v>104243</v>
      </c>
      <c r="K103" s="17">
        <v>0.35809999999999997</v>
      </c>
      <c r="L103" s="13">
        <v>1442294</v>
      </c>
      <c r="M103" s="17">
        <v>0.35670000000000002</v>
      </c>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row>
    <row r="104" spans="1:36" x14ac:dyDescent="0.25">
      <c r="A104" s="30" t="s">
        <v>168</v>
      </c>
      <c r="B104" s="29" t="s">
        <v>72</v>
      </c>
      <c r="C104" s="29" t="s">
        <v>72</v>
      </c>
      <c r="D104" s="29" t="s">
        <v>72</v>
      </c>
      <c r="E104" s="29" t="s">
        <v>72</v>
      </c>
      <c r="F104" s="29" t="s">
        <v>72</v>
      </c>
      <c r="G104" s="29" t="s">
        <v>72</v>
      </c>
      <c r="H104" s="29" t="s">
        <v>72</v>
      </c>
      <c r="I104" s="29" t="s">
        <v>72</v>
      </c>
      <c r="J104" s="13">
        <v>31509</v>
      </c>
      <c r="K104" s="17">
        <v>0.33489999999999998</v>
      </c>
      <c r="L104" s="13">
        <v>560577</v>
      </c>
      <c r="M104" s="17">
        <v>0.40860000000000002</v>
      </c>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row>
    <row r="105" spans="1:36" x14ac:dyDescent="0.25">
      <c r="A105" s="30" t="s">
        <v>169</v>
      </c>
      <c r="B105" s="29" t="s">
        <v>72</v>
      </c>
      <c r="C105" s="29" t="s">
        <v>72</v>
      </c>
      <c r="D105" s="29" t="s">
        <v>72</v>
      </c>
      <c r="E105" s="29" t="s">
        <v>72</v>
      </c>
      <c r="F105" s="29" t="s">
        <v>72</v>
      </c>
      <c r="G105" s="29" t="s">
        <v>72</v>
      </c>
      <c r="H105" s="29" t="s">
        <v>72</v>
      </c>
      <c r="I105" s="29" t="s">
        <v>72</v>
      </c>
      <c r="J105" s="13">
        <v>88778</v>
      </c>
      <c r="K105" s="17">
        <v>0.85160000000000002</v>
      </c>
      <c r="L105" s="13">
        <v>1279049</v>
      </c>
      <c r="M105" s="17">
        <v>0.88949999999999996</v>
      </c>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row>
    <row r="106" spans="1:36" x14ac:dyDescent="0.25">
      <c r="A106" s="92" t="s">
        <v>112</v>
      </c>
      <c r="B106" s="93"/>
      <c r="C106" s="93"/>
      <c r="D106" s="93"/>
      <c r="E106" s="93"/>
      <c r="F106" s="93"/>
      <c r="G106" s="93"/>
      <c r="H106" s="93"/>
      <c r="I106" s="93"/>
      <c r="J106" s="93"/>
      <c r="K106" s="93"/>
      <c r="L106" s="76"/>
      <c r="M106" s="76"/>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row>
    <row r="107" spans="1:36" x14ac:dyDescent="0.25">
      <c r="A107" s="30" t="s">
        <v>113</v>
      </c>
      <c r="B107" s="29" t="s">
        <v>72</v>
      </c>
      <c r="C107" s="29" t="s">
        <v>72</v>
      </c>
      <c r="D107" s="29" t="s">
        <v>72</v>
      </c>
      <c r="E107" s="29" t="s">
        <v>72</v>
      </c>
      <c r="F107" s="29" t="s">
        <v>72</v>
      </c>
      <c r="G107" s="29" t="s">
        <v>72</v>
      </c>
      <c r="H107" s="29" t="s">
        <v>72</v>
      </c>
      <c r="I107" s="29" t="s">
        <v>72</v>
      </c>
      <c r="J107" s="13">
        <v>300954</v>
      </c>
      <c r="K107" s="17">
        <v>0.88670000000000004</v>
      </c>
      <c r="L107" s="13">
        <v>4319955</v>
      </c>
      <c r="M107" s="17">
        <v>0.87470000000000003</v>
      </c>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row>
    <row r="108" spans="1:36" x14ac:dyDescent="0.25">
      <c r="A108" s="30" t="s">
        <v>114</v>
      </c>
      <c r="B108" s="29" t="s">
        <v>72</v>
      </c>
      <c r="C108" s="29" t="s">
        <v>72</v>
      </c>
      <c r="D108" s="29" t="s">
        <v>72</v>
      </c>
      <c r="E108" s="29" t="s">
        <v>72</v>
      </c>
      <c r="F108" s="29" t="s">
        <v>72</v>
      </c>
      <c r="G108" s="29" t="s">
        <v>72</v>
      </c>
      <c r="H108" s="29" t="s">
        <v>72</v>
      </c>
      <c r="I108" s="29" t="s">
        <v>72</v>
      </c>
      <c r="J108" s="13">
        <v>294862</v>
      </c>
      <c r="K108" s="17">
        <v>0.86670000000000003</v>
      </c>
      <c r="L108" s="13">
        <v>4377305</v>
      </c>
      <c r="M108" s="17">
        <v>0.88600000000000001</v>
      </c>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row>
    <row r="109" spans="1:36" x14ac:dyDescent="0.25">
      <c r="A109" s="30" t="s">
        <v>115</v>
      </c>
      <c r="B109" s="29" t="s">
        <v>72</v>
      </c>
      <c r="C109" s="29" t="s">
        <v>72</v>
      </c>
      <c r="D109" s="29" t="s">
        <v>72</v>
      </c>
      <c r="E109" s="29" t="s">
        <v>72</v>
      </c>
      <c r="F109" s="29" t="s">
        <v>72</v>
      </c>
      <c r="G109" s="29" t="s">
        <v>72</v>
      </c>
      <c r="H109" s="29" t="s">
        <v>72</v>
      </c>
      <c r="I109" s="29" t="s">
        <v>72</v>
      </c>
      <c r="J109" s="13">
        <v>226475</v>
      </c>
      <c r="K109" s="17">
        <v>0.75900000000000001</v>
      </c>
      <c r="L109" s="13">
        <v>2981719</v>
      </c>
      <c r="M109" s="17">
        <v>0.71020000000000005</v>
      </c>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row>
    <row r="110" spans="1:36" x14ac:dyDescent="0.25">
      <c r="A110" s="30" t="s">
        <v>116</v>
      </c>
      <c r="B110" s="29" t="s">
        <v>72</v>
      </c>
      <c r="C110" s="29" t="s">
        <v>72</v>
      </c>
      <c r="D110" s="29" t="s">
        <v>72</v>
      </c>
      <c r="E110" s="29" t="s">
        <v>72</v>
      </c>
      <c r="F110" s="29" t="s">
        <v>72</v>
      </c>
      <c r="G110" s="29" t="s">
        <v>72</v>
      </c>
      <c r="H110" s="29" t="s">
        <v>72</v>
      </c>
      <c r="I110" s="29" t="s">
        <v>72</v>
      </c>
      <c r="J110" s="13">
        <v>243057</v>
      </c>
      <c r="K110" s="17">
        <v>0.82340000000000002</v>
      </c>
      <c r="L110" s="13">
        <v>3319510</v>
      </c>
      <c r="M110" s="17">
        <v>0.77759999999999996</v>
      </c>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row>
    <row r="111" spans="1:36" x14ac:dyDescent="0.25">
      <c r="A111" s="30" t="s">
        <v>117</v>
      </c>
      <c r="B111" s="29" t="s">
        <v>72</v>
      </c>
      <c r="C111" s="29" t="s">
        <v>72</v>
      </c>
      <c r="D111" s="29" t="s">
        <v>72</v>
      </c>
      <c r="E111" s="29" t="s">
        <v>72</v>
      </c>
      <c r="F111" s="29" t="s">
        <v>72</v>
      </c>
      <c r="G111" s="29" t="s">
        <v>72</v>
      </c>
      <c r="H111" s="29" t="s">
        <v>72</v>
      </c>
      <c r="I111" s="29" t="s">
        <v>72</v>
      </c>
      <c r="J111" s="13">
        <v>197693</v>
      </c>
      <c r="K111" s="17">
        <v>0.67010000000000003</v>
      </c>
      <c r="L111" s="13">
        <v>2793775</v>
      </c>
      <c r="M111" s="17">
        <v>0.66159999999999997</v>
      </c>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row>
  </sheetData>
  <mergeCells count="44">
    <mergeCell ref="A102:K102"/>
    <mergeCell ref="L102:M102"/>
    <mergeCell ref="A106:K106"/>
    <mergeCell ref="L106:M106"/>
    <mergeCell ref="A90:K90"/>
    <mergeCell ref="L90:M90"/>
    <mergeCell ref="A92:K92"/>
    <mergeCell ref="L92:M92"/>
    <mergeCell ref="A97:K97"/>
    <mergeCell ref="L97:M97"/>
    <mergeCell ref="A77:K77"/>
    <mergeCell ref="L77:M77"/>
    <mergeCell ref="A81:K81"/>
    <mergeCell ref="L81:M81"/>
    <mergeCell ref="A84:K84"/>
    <mergeCell ref="L84:M84"/>
    <mergeCell ref="A48:K48"/>
    <mergeCell ref="L48:M48"/>
    <mergeCell ref="A66:K66"/>
    <mergeCell ref="L66:M66"/>
    <mergeCell ref="A71:K71"/>
    <mergeCell ref="L71:M71"/>
    <mergeCell ref="A1:M1"/>
    <mergeCell ref="A2:M2"/>
    <mergeCell ref="L4:M4"/>
    <mergeCell ref="B5:C5"/>
    <mergeCell ref="D5:E5"/>
    <mergeCell ref="F5:G5"/>
    <mergeCell ref="H5:I5"/>
    <mergeCell ref="L5:M5"/>
    <mergeCell ref="J5:K5"/>
    <mergeCell ref="B4:K4"/>
    <mergeCell ref="A7:K7"/>
    <mergeCell ref="L7:M7"/>
    <mergeCell ref="A19:K19"/>
    <mergeCell ref="L19:M19"/>
    <mergeCell ref="A27:K27"/>
    <mergeCell ref="L27:M27"/>
    <mergeCell ref="A36:K36"/>
    <mergeCell ref="L36:M36"/>
    <mergeCell ref="A41:K41"/>
    <mergeCell ref="L41:M41"/>
    <mergeCell ref="A47:K47"/>
    <mergeCell ref="L47:M47"/>
  </mergeCells>
  <pageMargins left="0.25" right="0.25" top="0.75" bottom="0.75" header="0.3" footer="0.3"/>
  <pageSetup paperSize="5" scale="67" fitToHeight="0" orientation="landscape" r:id="rId1"/>
  <rowBreaks count="1" manualBreakCount="1">
    <brk id="46"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pageSetUpPr fitToPage="1"/>
  </sheetPr>
  <dimension ref="A1:AJ111"/>
  <sheetViews>
    <sheetView showGridLines="0" zoomScale="85" zoomScaleNormal="85" workbookViewId="0">
      <pane xSplit="1" ySplit="6" topLeftCell="B7" activePane="bottomRight" state="frozen"/>
      <selection activeCell="A62" sqref="A62"/>
      <selection pane="topRight" activeCell="A62" sqref="A62"/>
      <selection pane="bottomLeft" activeCell="A62" sqref="A62"/>
      <selection pane="bottomRight" activeCell="A3" sqref="A3"/>
    </sheetView>
  </sheetViews>
  <sheetFormatPr defaultColWidth="9.140625" defaultRowHeight="15" x14ac:dyDescent="0.25"/>
  <cols>
    <col min="1" max="1" width="116.7109375" style="1" customWidth="1"/>
    <col min="2" max="2" width="14" style="22" customWidth="1"/>
    <col min="3" max="3" width="14" style="23" customWidth="1"/>
    <col min="4" max="4" width="14" style="22" customWidth="1"/>
    <col min="5" max="5" width="14" style="23" customWidth="1"/>
    <col min="6" max="6" width="14" style="22" customWidth="1"/>
    <col min="7" max="7" width="14" style="23" customWidth="1"/>
    <col min="8" max="9" width="14" style="1" customWidth="1"/>
    <col min="10" max="13" width="13.28515625" style="1" customWidth="1"/>
    <col min="14" max="16384" width="9.140625" style="1"/>
  </cols>
  <sheetData>
    <row r="1" spans="1:13" ht="18.75" x14ac:dyDescent="0.3">
      <c r="A1" s="78" t="s">
        <v>201</v>
      </c>
      <c r="B1" s="78"/>
      <c r="C1" s="78"/>
      <c r="D1" s="78"/>
      <c r="E1" s="78"/>
      <c r="F1" s="78"/>
      <c r="G1" s="78"/>
      <c r="H1" s="78"/>
      <c r="I1" s="78"/>
      <c r="J1" s="78"/>
      <c r="K1" s="78"/>
      <c r="L1" s="78"/>
      <c r="M1" s="78"/>
    </row>
    <row r="2" spans="1:13" ht="16.5" x14ac:dyDescent="0.25">
      <c r="A2" s="103" t="s">
        <v>202</v>
      </c>
      <c r="B2" s="103"/>
      <c r="C2" s="103"/>
      <c r="D2" s="103"/>
      <c r="E2" s="103"/>
      <c r="F2" s="103"/>
      <c r="G2" s="103"/>
      <c r="H2" s="103"/>
      <c r="I2" s="103"/>
      <c r="J2" s="103"/>
      <c r="K2" s="103"/>
      <c r="L2" s="103"/>
      <c r="M2" s="103"/>
    </row>
    <row r="4" spans="1:13" x14ac:dyDescent="0.25">
      <c r="B4" s="98" t="s">
        <v>203</v>
      </c>
      <c r="C4" s="99"/>
      <c r="D4" s="99"/>
      <c r="E4" s="99"/>
      <c r="F4" s="99"/>
      <c r="G4" s="99"/>
      <c r="H4" s="99"/>
      <c r="I4" s="99"/>
      <c r="J4" s="99"/>
      <c r="K4" s="100"/>
      <c r="L4" s="104" t="s">
        <v>71</v>
      </c>
      <c r="M4" s="104"/>
    </row>
    <row r="5" spans="1:13" x14ac:dyDescent="0.25">
      <c r="B5" s="101">
        <v>2009</v>
      </c>
      <c r="C5" s="101"/>
      <c r="D5" s="101">
        <v>2011</v>
      </c>
      <c r="E5" s="101"/>
      <c r="F5" s="101">
        <v>2013</v>
      </c>
      <c r="G5" s="101"/>
      <c r="H5" s="101">
        <v>2015</v>
      </c>
      <c r="I5" s="101"/>
      <c r="J5" s="101">
        <v>2017</v>
      </c>
      <c r="K5" s="101"/>
      <c r="L5" s="102">
        <v>2017</v>
      </c>
      <c r="M5" s="102"/>
    </row>
    <row r="6" spans="1:13" x14ac:dyDescent="0.25">
      <c r="B6" s="15" t="s">
        <v>69</v>
      </c>
      <c r="C6" s="19" t="s">
        <v>70</v>
      </c>
      <c r="D6" s="15" t="s">
        <v>69</v>
      </c>
      <c r="E6" s="19" t="s">
        <v>70</v>
      </c>
      <c r="F6" s="15" t="s">
        <v>69</v>
      </c>
      <c r="G6" s="19" t="s">
        <v>70</v>
      </c>
      <c r="H6" s="8" t="s">
        <v>69</v>
      </c>
      <c r="I6" s="8" t="s">
        <v>70</v>
      </c>
      <c r="J6" s="8" t="s">
        <v>69</v>
      </c>
      <c r="K6" s="8" t="s">
        <v>70</v>
      </c>
      <c r="L6" s="46" t="s">
        <v>69</v>
      </c>
      <c r="M6" s="46" t="s">
        <v>70</v>
      </c>
    </row>
    <row r="7" spans="1:13" x14ac:dyDescent="0.25">
      <c r="A7" s="92" t="s">
        <v>55</v>
      </c>
      <c r="B7" s="93"/>
      <c r="C7" s="93"/>
      <c r="D7" s="93"/>
      <c r="E7" s="93"/>
      <c r="F7" s="93"/>
      <c r="G7" s="93"/>
      <c r="H7" s="93"/>
      <c r="I7" s="93"/>
      <c r="J7" s="93"/>
      <c r="K7" s="93"/>
      <c r="L7" s="76"/>
      <c r="M7" s="76"/>
    </row>
    <row r="8" spans="1:13" x14ac:dyDescent="0.25">
      <c r="A8" s="5" t="s">
        <v>0</v>
      </c>
      <c r="B8" s="13">
        <v>47474</v>
      </c>
      <c r="C8" s="17">
        <v>0.86929999999999996</v>
      </c>
      <c r="D8" s="13">
        <v>53741</v>
      </c>
      <c r="E8" s="17">
        <v>0.8921</v>
      </c>
      <c r="F8" s="13">
        <v>46947</v>
      </c>
      <c r="G8" s="17">
        <v>0.8619</v>
      </c>
      <c r="H8" s="13">
        <v>63539</v>
      </c>
      <c r="I8" s="17">
        <v>0.94289999999999996</v>
      </c>
      <c r="J8" s="12">
        <v>54257</v>
      </c>
      <c r="K8" s="16">
        <v>0.9264</v>
      </c>
      <c r="L8" s="12">
        <v>5040164</v>
      </c>
      <c r="M8" s="16">
        <v>0.93500000000000005</v>
      </c>
    </row>
    <row r="9" spans="1:13" x14ac:dyDescent="0.25">
      <c r="A9" s="6" t="s">
        <v>151</v>
      </c>
      <c r="B9" s="13">
        <v>34318</v>
      </c>
      <c r="C9" s="17">
        <v>0.62839999999999996</v>
      </c>
      <c r="D9" s="13">
        <v>35754</v>
      </c>
      <c r="E9" s="17">
        <v>0.59350000000000003</v>
      </c>
      <c r="F9" s="13">
        <v>30148</v>
      </c>
      <c r="G9" s="17">
        <v>0.55349999999999999</v>
      </c>
      <c r="H9" s="13">
        <v>33076</v>
      </c>
      <c r="I9" s="17">
        <v>0.49080000000000001</v>
      </c>
      <c r="J9" s="12">
        <v>31031</v>
      </c>
      <c r="K9" s="16">
        <v>0.52980000000000005</v>
      </c>
      <c r="L9" s="12">
        <v>3133456</v>
      </c>
      <c r="M9" s="16">
        <v>0.58130000000000004</v>
      </c>
    </row>
    <row r="10" spans="1:13" x14ac:dyDescent="0.25">
      <c r="A10" s="60" t="s">
        <v>152</v>
      </c>
      <c r="B10" s="13">
        <v>28370</v>
      </c>
      <c r="C10" s="17">
        <v>0.51949999999999996</v>
      </c>
      <c r="D10" s="13">
        <v>30526</v>
      </c>
      <c r="E10" s="17">
        <v>0.50670000000000004</v>
      </c>
      <c r="F10" s="13">
        <v>28338</v>
      </c>
      <c r="G10" s="17">
        <v>0.5202</v>
      </c>
      <c r="H10" s="13">
        <v>28620</v>
      </c>
      <c r="I10" s="17">
        <v>0.42470000000000002</v>
      </c>
      <c r="J10" s="12">
        <v>24429</v>
      </c>
      <c r="K10" s="16">
        <v>0.41710000000000003</v>
      </c>
      <c r="L10" s="12">
        <v>2663744</v>
      </c>
      <c r="M10" s="16">
        <v>0.49409999999999998</v>
      </c>
    </row>
    <row r="11" spans="1:13" x14ac:dyDescent="0.25">
      <c r="A11" s="60" t="s">
        <v>172</v>
      </c>
      <c r="B11" s="13">
        <v>5948</v>
      </c>
      <c r="C11" s="17">
        <v>0.1089</v>
      </c>
      <c r="D11" s="13">
        <v>5228</v>
      </c>
      <c r="E11" s="17">
        <v>8.6800000000000002E-2</v>
      </c>
      <c r="F11" s="13">
        <v>1811</v>
      </c>
      <c r="G11" s="17">
        <v>3.32E-2</v>
      </c>
      <c r="H11" s="13">
        <v>4456</v>
      </c>
      <c r="I11" s="17">
        <v>6.6100000000000006E-2</v>
      </c>
      <c r="J11" s="12">
        <v>6602</v>
      </c>
      <c r="K11" s="16">
        <v>0.11269999999999999</v>
      </c>
      <c r="L11" s="12">
        <v>469711</v>
      </c>
      <c r="M11" s="16">
        <v>8.7099999999999997E-2</v>
      </c>
    </row>
    <row r="12" spans="1:13" x14ac:dyDescent="0.25">
      <c r="A12" s="6" t="s">
        <v>153</v>
      </c>
      <c r="B12" s="13">
        <v>13156</v>
      </c>
      <c r="C12" s="17">
        <v>0.2409</v>
      </c>
      <c r="D12" s="13">
        <v>17987</v>
      </c>
      <c r="E12" s="17">
        <v>0.29859999999999998</v>
      </c>
      <c r="F12" s="13">
        <v>16799</v>
      </c>
      <c r="G12" s="17">
        <v>0.30840000000000001</v>
      </c>
      <c r="H12" s="13">
        <v>30463</v>
      </c>
      <c r="I12" s="17">
        <v>0.4521</v>
      </c>
      <c r="J12" s="12">
        <v>23226</v>
      </c>
      <c r="K12" s="16">
        <v>0.39660000000000001</v>
      </c>
      <c r="L12" s="12">
        <v>1906708</v>
      </c>
      <c r="M12" s="16">
        <v>0.35370000000000001</v>
      </c>
    </row>
    <row r="13" spans="1:13" x14ac:dyDescent="0.25">
      <c r="A13" s="60" t="s">
        <v>1</v>
      </c>
      <c r="B13" s="13">
        <v>6871</v>
      </c>
      <c r="C13" s="17">
        <v>0.1258</v>
      </c>
      <c r="D13" s="13">
        <v>12128</v>
      </c>
      <c r="E13" s="17">
        <v>0.20130000000000001</v>
      </c>
      <c r="F13" s="13">
        <v>11240</v>
      </c>
      <c r="G13" s="17">
        <v>0.20630000000000001</v>
      </c>
      <c r="H13" s="13">
        <v>7868</v>
      </c>
      <c r="I13" s="17">
        <v>0.1168</v>
      </c>
      <c r="J13" s="12">
        <v>11087</v>
      </c>
      <c r="K13" s="16">
        <v>0.1893</v>
      </c>
      <c r="L13" s="12">
        <v>776305</v>
      </c>
      <c r="M13" s="16">
        <v>0.14399999999999999</v>
      </c>
    </row>
    <row r="14" spans="1:13" x14ac:dyDescent="0.25">
      <c r="A14" s="60" t="s">
        <v>95</v>
      </c>
      <c r="B14" s="13">
        <v>6285</v>
      </c>
      <c r="C14" s="17">
        <v>0.11509999999999999</v>
      </c>
      <c r="D14" s="13">
        <v>5859</v>
      </c>
      <c r="E14" s="17">
        <v>9.7299999999999998E-2</v>
      </c>
      <c r="F14" s="13">
        <v>5559</v>
      </c>
      <c r="G14" s="17">
        <v>0.1021</v>
      </c>
      <c r="H14" s="13">
        <v>22595</v>
      </c>
      <c r="I14" s="17">
        <v>0.33529999999999999</v>
      </c>
      <c r="J14" s="12">
        <v>12139</v>
      </c>
      <c r="K14" s="16">
        <v>0.20730000000000001</v>
      </c>
      <c r="L14" s="12">
        <v>1130403</v>
      </c>
      <c r="M14" s="16">
        <v>0.2097</v>
      </c>
    </row>
    <row r="15" spans="1:13" x14ac:dyDescent="0.25">
      <c r="A15" s="5" t="s">
        <v>4</v>
      </c>
      <c r="B15" s="13">
        <v>7136</v>
      </c>
      <c r="C15" s="17">
        <v>0.13070000000000001</v>
      </c>
      <c r="D15" s="13">
        <v>6502</v>
      </c>
      <c r="E15" s="17">
        <v>0.1079</v>
      </c>
      <c r="F15" s="13">
        <v>7522</v>
      </c>
      <c r="G15" s="17">
        <v>0.1381</v>
      </c>
      <c r="H15" s="13">
        <v>3848</v>
      </c>
      <c r="I15" s="17">
        <v>5.7099999999999998E-2</v>
      </c>
      <c r="J15" s="12">
        <v>4311</v>
      </c>
      <c r="K15" s="16">
        <v>7.3599999999999999E-2</v>
      </c>
      <c r="L15" s="12">
        <v>350423</v>
      </c>
      <c r="M15" s="16">
        <v>6.5000000000000002E-2</v>
      </c>
    </row>
    <row r="16" spans="1:13" x14ac:dyDescent="0.25">
      <c r="A16" s="5" t="s">
        <v>154</v>
      </c>
      <c r="B16" s="29" t="s">
        <v>72</v>
      </c>
      <c r="C16" s="29" t="s">
        <v>72</v>
      </c>
      <c r="D16" s="29" t="s">
        <v>72</v>
      </c>
      <c r="E16" s="29" t="s">
        <v>72</v>
      </c>
      <c r="F16" s="13">
        <v>2180</v>
      </c>
      <c r="G16" s="17">
        <v>4.6399999999999997E-2</v>
      </c>
      <c r="H16" s="13">
        <v>10570</v>
      </c>
      <c r="I16" s="17">
        <v>0.16639999999999999</v>
      </c>
      <c r="J16" s="12">
        <v>5327</v>
      </c>
      <c r="K16" s="16">
        <v>9.8299999999999998E-2</v>
      </c>
      <c r="L16" s="12">
        <v>792477</v>
      </c>
      <c r="M16" s="16">
        <v>0.15840000000000001</v>
      </c>
    </row>
    <row r="17" spans="1:36" x14ac:dyDescent="0.25">
      <c r="A17" s="7" t="s">
        <v>155</v>
      </c>
      <c r="B17" s="13">
        <v>18598</v>
      </c>
      <c r="C17" s="17">
        <v>0.90869999999999995</v>
      </c>
      <c r="D17" s="13">
        <v>18139</v>
      </c>
      <c r="E17" s="17">
        <v>0.92679999999999996</v>
      </c>
      <c r="F17" s="13">
        <v>15760</v>
      </c>
      <c r="G17" s="17">
        <v>0.93930000000000002</v>
      </c>
      <c r="H17" s="13">
        <v>14717</v>
      </c>
      <c r="I17" s="17">
        <v>0.86760000000000004</v>
      </c>
      <c r="J17" s="12">
        <v>15280</v>
      </c>
      <c r="K17" s="16">
        <v>0.81699999999999995</v>
      </c>
      <c r="L17" s="12">
        <v>1695325</v>
      </c>
      <c r="M17" s="16">
        <v>0.85940000000000005</v>
      </c>
    </row>
    <row r="18" spans="1:36" x14ac:dyDescent="0.25">
      <c r="A18" s="7" t="s">
        <v>156</v>
      </c>
      <c r="B18" s="29" t="s">
        <v>72</v>
      </c>
      <c r="C18" s="29" t="s">
        <v>72</v>
      </c>
      <c r="D18" s="29" t="s">
        <v>72</v>
      </c>
      <c r="E18" s="29" t="s">
        <v>72</v>
      </c>
      <c r="F18" s="29" t="s">
        <v>72</v>
      </c>
      <c r="G18" s="29" t="s">
        <v>72</v>
      </c>
      <c r="H18" s="29" t="s">
        <v>72</v>
      </c>
      <c r="I18" s="29" t="s">
        <v>72</v>
      </c>
      <c r="J18" s="29" t="s">
        <v>72</v>
      </c>
      <c r="K18" s="29" t="s">
        <v>72</v>
      </c>
      <c r="L18" s="12">
        <v>1563731</v>
      </c>
      <c r="M18" s="16">
        <v>0.90739999999999998</v>
      </c>
    </row>
    <row r="19" spans="1:36" x14ac:dyDescent="0.25">
      <c r="A19" s="92" t="s">
        <v>61</v>
      </c>
      <c r="B19" s="93"/>
      <c r="C19" s="93"/>
      <c r="D19" s="93"/>
      <c r="E19" s="93"/>
      <c r="F19" s="93"/>
      <c r="G19" s="93"/>
      <c r="H19" s="93"/>
      <c r="I19" s="93"/>
      <c r="J19" s="93"/>
      <c r="K19" s="93"/>
      <c r="L19" s="76"/>
      <c r="M19" s="76"/>
    </row>
    <row r="20" spans="1:36" x14ac:dyDescent="0.25">
      <c r="A20" s="33" t="s">
        <v>16</v>
      </c>
      <c r="B20" s="13">
        <v>42526</v>
      </c>
      <c r="C20" s="17">
        <v>0.77869999999999995</v>
      </c>
      <c r="D20" s="13">
        <v>50340</v>
      </c>
      <c r="E20" s="17">
        <v>0.83560000000000001</v>
      </c>
      <c r="F20" s="13">
        <v>47190</v>
      </c>
      <c r="G20" s="17">
        <v>0.87680000000000002</v>
      </c>
      <c r="H20" s="13">
        <v>50309</v>
      </c>
      <c r="I20" s="17">
        <v>0.75280000000000002</v>
      </c>
      <c r="J20" s="13">
        <v>47011</v>
      </c>
      <c r="K20" s="17">
        <v>0.81040000000000001</v>
      </c>
      <c r="L20" s="13">
        <v>4240858</v>
      </c>
      <c r="M20" s="17">
        <v>0.79290000000000005</v>
      </c>
    </row>
    <row r="21" spans="1:36" x14ac:dyDescent="0.25">
      <c r="A21" s="33" t="s">
        <v>27</v>
      </c>
      <c r="B21" s="13">
        <v>15136</v>
      </c>
      <c r="C21" s="17">
        <v>0.27829999999999999</v>
      </c>
      <c r="D21" s="13">
        <v>12722</v>
      </c>
      <c r="E21" s="17">
        <v>0.21149999999999999</v>
      </c>
      <c r="F21" s="13">
        <v>9922</v>
      </c>
      <c r="G21" s="17">
        <v>0.18540000000000001</v>
      </c>
      <c r="H21" s="13">
        <v>18339</v>
      </c>
      <c r="I21" s="17">
        <v>0.27939999999999998</v>
      </c>
      <c r="J21" s="13">
        <v>16894</v>
      </c>
      <c r="K21" s="17">
        <v>0.3039</v>
      </c>
      <c r="L21" s="13">
        <v>1539564</v>
      </c>
      <c r="M21" s="17">
        <v>0.29060000000000002</v>
      </c>
    </row>
    <row r="22" spans="1:36" x14ac:dyDescent="0.25">
      <c r="A22" s="33" t="s">
        <v>28</v>
      </c>
      <c r="B22" s="13">
        <v>9403</v>
      </c>
      <c r="C22" s="17">
        <v>0.1729</v>
      </c>
      <c r="D22" s="13">
        <v>14172</v>
      </c>
      <c r="E22" s="17">
        <v>0.23549999999999999</v>
      </c>
      <c r="F22" s="13">
        <v>10231</v>
      </c>
      <c r="G22" s="17">
        <v>0.19120000000000001</v>
      </c>
      <c r="H22" s="13">
        <v>11076</v>
      </c>
      <c r="I22" s="17">
        <v>0.16880000000000001</v>
      </c>
      <c r="J22" s="13">
        <v>13175</v>
      </c>
      <c r="K22" s="17">
        <v>0.23699999999999999</v>
      </c>
      <c r="L22" s="13">
        <v>1187282</v>
      </c>
      <c r="M22" s="17">
        <v>0.22409999999999999</v>
      </c>
    </row>
    <row r="23" spans="1:36" x14ac:dyDescent="0.25">
      <c r="A23" s="33" t="s">
        <v>81</v>
      </c>
      <c r="B23" s="13">
        <v>29839</v>
      </c>
      <c r="C23" s="17">
        <v>0.54869999999999997</v>
      </c>
      <c r="D23" s="13">
        <v>33272</v>
      </c>
      <c r="E23" s="17">
        <v>0.55300000000000005</v>
      </c>
      <c r="F23" s="13">
        <v>33361</v>
      </c>
      <c r="G23" s="17">
        <v>0.62339999999999995</v>
      </c>
      <c r="H23" s="13">
        <v>36219</v>
      </c>
      <c r="I23" s="17">
        <v>0.55179999999999996</v>
      </c>
      <c r="J23" s="13">
        <v>25524</v>
      </c>
      <c r="K23" s="17">
        <v>0.45910000000000001</v>
      </c>
      <c r="L23" s="13">
        <v>2571287</v>
      </c>
      <c r="M23" s="17">
        <v>0.48530000000000001</v>
      </c>
    </row>
    <row r="24" spans="1:36" x14ac:dyDescent="0.25">
      <c r="A24" s="33" t="s">
        <v>80</v>
      </c>
      <c r="B24" s="13">
        <v>32655</v>
      </c>
      <c r="C24" s="17">
        <v>0.60580000000000001</v>
      </c>
      <c r="D24" s="13">
        <v>43090</v>
      </c>
      <c r="E24" s="17">
        <v>0.71740000000000004</v>
      </c>
      <c r="F24" s="13">
        <v>39427</v>
      </c>
      <c r="G24" s="17">
        <v>0.73699999999999999</v>
      </c>
      <c r="H24" s="13">
        <v>39324</v>
      </c>
      <c r="I24" s="17">
        <v>0.59960000000000002</v>
      </c>
      <c r="J24" s="13">
        <v>32080</v>
      </c>
      <c r="K24" s="17">
        <v>0.58009999999999995</v>
      </c>
      <c r="L24" s="13">
        <v>3291036</v>
      </c>
      <c r="M24" s="17">
        <v>0.62350000000000005</v>
      </c>
    </row>
    <row r="25" spans="1:36" x14ac:dyDescent="0.25">
      <c r="A25" s="33" t="s">
        <v>29</v>
      </c>
      <c r="B25" s="13">
        <v>21568</v>
      </c>
      <c r="C25" s="17">
        <v>0.39529999999999998</v>
      </c>
      <c r="D25" s="13">
        <v>23483</v>
      </c>
      <c r="E25" s="17">
        <v>0.38979999999999998</v>
      </c>
      <c r="F25" s="13">
        <v>27357</v>
      </c>
      <c r="G25" s="17">
        <v>0.51049999999999995</v>
      </c>
      <c r="H25" s="13">
        <v>30138</v>
      </c>
      <c r="I25" s="17">
        <v>0.4521</v>
      </c>
      <c r="J25" s="13">
        <v>23478</v>
      </c>
      <c r="K25" s="17">
        <v>0.42809999999999998</v>
      </c>
      <c r="L25" s="13">
        <v>1962944</v>
      </c>
      <c r="M25" s="17">
        <v>0.36809999999999998</v>
      </c>
    </row>
    <row r="26" spans="1:36" x14ac:dyDescent="0.25">
      <c r="A26" s="33" t="s">
        <v>74</v>
      </c>
      <c r="B26" s="13">
        <v>46000</v>
      </c>
      <c r="C26" s="17">
        <v>0.84230000000000005</v>
      </c>
      <c r="D26" s="13">
        <v>53208</v>
      </c>
      <c r="E26" s="17">
        <v>0.88319999999999999</v>
      </c>
      <c r="F26" s="13">
        <v>48373</v>
      </c>
      <c r="G26" s="17">
        <v>0.89239999999999997</v>
      </c>
      <c r="H26" s="13">
        <v>59938</v>
      </c>
      <c r="I26" s="17">
        <v>0.90169999999999995</v>
      </c>
      <c r="J26" s="13">
        <v>53307</v>
      </c>
      <c r="K26" s="17">
        <v>0.91890000000000005</v>
      </c>
      <c r="L26" s="13">
        <v>4508662</v>
      </c>
      <c r="M26" s="17">
        <v>0.84240000000000004</v>
      </c>
    </row>
    <row r="27" spans="1:36" x14ac:dyDescent="0.25">
      <c r="A27" s="94" t="s">
        <v>129</v>
      </c>
      <c r="B27" s="95"/>
      <c r="C27" s="95"/>
      <c r="D27" s="95"/>
      <c r="E27" s="95"/>
      <c r="F27" s="95"/>
      <c r="G27" s="95"/>
      <c r="H27" s="95"/>
      <c r="I27" s="95"/>
      <c r="J27" s="95"/>
      <c r="K27" s="96"/>
      <c r="L27" s="97"/>
      <c r="M27" s="97"/>
      <c r="N27" s="11"/>
      <c r="O27" s="11"/>
      <c r="P27" s="11"/>
      <c r="Q27" s="11"/>
      <c r="R27" s="11"/>
      <c r="S27" s="11"/>
      <c r="T27" s="11"/>
      <c r="U27" s="11"/>
      <c r="V27" s="11"/>
      <c r="W27" s="11"/>
      <c r="X27" s="11"/>
      <c r="Y27" s="11"/>
      <c r="Z27" s="11"/>
      <c r="AA27" s="11"/>
      <c r="AB27" s="11"/>
      <c r="AC27" s="11"/>
      <c r="AD27" s="11"/>
      <c r="AE27" s="11"/>
      <c r="AF27" s="11"/>
      <c r="AG27" s="11"/>
      <c r="AH27" s="11"/>
      <c r="AI27" s="11"/>
      <c r="AJ27" s="11"/>
    </row>
    <row r="28" spans="1:36" x14ac:dyDescent="0.25">
      <c r="A28" s="34" t="s">
        <v>125</v>
      </c>
      <c r="B28" s="29" t="s">
        <v>72</v>
      </c>
      <c r="C28" s="29" t="s">
        <v>72</v>
      </c>
      <c r="D28" s="29" t="s">
        <v>72</v>
      </c>
      <c r="E28" s="29" t="s">
        <v>72</v>
      </c>
      <c r="F28" s="29" t="s">
        <v>72</v>
      </c>
      <c r="G28" s="29" t="s">
        <v>72</v>
      </c>
      <c r="H28" s="29" t="s">
        <v>72</v>
      </c>
      <c r="I28" s="29" t="s">
        <v>72</v>
      </c>
      <c r="J28" s="13">
        <v>1219</v>
      </c>
      <c r="K28" s="17">
        <v>0.31590000000000001</v>
      </c>
      <c r="L28" s="13">
        <v>369714</v>
      </c>
      <c r="M28" s="17">
        <v>0.49759999999999999</v>
      </c>
      <c r="N28" s="11"/>
      <c r="O28" s="11"/>
      <c r="P28" s="11"/>
      <c r="Q28" s="11"/>
      <c r="R28" s="11"/>
      <c r="S28" s="11"/>
      <c r="T28" s="11"/>
      <c r="U28" s="11"/>
      <c r="V28" s="11"/>
      <c r="W28" s="11"/>
      <c r="X28" s="11"/>
      <c r="Y28" s="11"/>
      <c r="Z28" s="11"/>
      <c r="AA28" s="11"/>
      <c r="AB28" s="11"/>
      <c r="AC28" s="11"/>
      <c r="AD28" s="11"/>
      <c r="AE28" s="11"/>
      <c r="AF28" s="11"/>
      <c r="AG28" s="11"/>
      <c r="AH28" s="11"/>
      <c r="AI28" s="11"/>
      <c r="AJ28" s="11"/>
    </row>
    <row r="29" spans="1:36" x14ac:dyDescent="0.25">
      <c r="A29" s="34" t="s">
        <v>124</v>
      </c>
      <c r="B29" s="29" t="s">
        <v>72</v>
      </c>
      <c r="C29" s="29" t="s">
        <v>72</v>
      </c>
      <c r="D29" s="29" t="s">
        <v>72</v>
      </c>
      <c r="E29" s="29" t="s">
        <v>72</v>
      </c>
      <c r="F29" s="29" t="s">
        <v>72</v>
      </c>
      <c r="G29" s="29" t="s">
        <v>72</v>
      </c>
      <c r="H29" s="29" t="s">
        <v>72</v>
      </c>
      <c r="I29" s="29" t="s">
        <v>72</v>
      </c>
      <c r="J29" s="29" t="s">
        <v>72</v>
      </c>
      <c r="K29" s="29" t="s">
        <v>72</v>
      </c>
      <c r="L29" s="13">
        <v>61434</v>
      </c>
      <c r="M29" s="17">
        <v>8.2699999999999996E-2</v>
      </c>
      <c r="N29" s="11"/>
      <c r="O29" s="11"/>
      <c r="P29" s="11"/>
      <c r="Q29" s="11"/>
      <c r="R29" s="11"/>
      <c r="S29" s="11"/>
      <c r="T29" s="11"/>
      <c r="U29" s="11"/>
      <c r="V29" s="11"/>
      <c r="W29" s="11"/>
      <c r="X29" s="11"/>
      <c r="Y29" s="11"/>
      <c r="Z29" s="11"/>
      <c r="AA29" s="11"/>
      <c r="AB29" s="11"/>
      <c r="AC29" s="11"/>
      <c r="AD29" s="11"/>
      <c r="AE29" s="11"/>
      <c r="AF29" s="11"/>
      <c r="AG29" s="11"/>
      <c r="AH29" s="11"/>
      <c r="AI29" s="11"/>
      <c r="AJ29" s="11"/>
    </row>
    <row r="30" spans="1:36" x14ac:dyDescent="0.25">
      <c r="A30" s="34" t="s">
        <v>128</v>
      </c>
      <c r="B30" s="29" t="s">
        <v>72</v>
      </c>
      <c r="C30" s="29" t="s">
        <v>72</v>
      </c>
      <c r="D30" s="29" t="s">
        <v>72</v>
      </c>
      <c r="E30" s="29" t="s">
        <v>72</v>
      </c>
      <c r="F30" s="29" t="s">
        <v>72</v>
      </c>
      <c r="G30" s="29" t="s">
        <v>72</v>
      </c>
      <c r="H30" s="29" t="s">
        <v>72</v>
      </c>
      <c r="I30" s="29" t="s">
        <v>72</v>
      </c>
      <c r="J30" s="29" t="s">
        <v>72</v>
      </c>
      <c r="K30" s="29" t="s">
        <v>72</v>
      </c>
      <c r="L30" s="13">
        <v>44030</v>
      </c>
      <c r="M30" s="17">
        <v>5.9299999999999999E-2</v>
      </c>
      <c r="N30" s="11"/>
      <c r="O30" s="11"/>
      <c r="P30" s="11"/>
      <c r="Q30" s="11"/>
      <c r="R30" s="11"/>
      <c r="S30" s="11"/>
      <c r="T30" s="11"/>
      <c r="U30" s="11"/>
      <c r="V30" s="11"/>
      <c r="W30" s="11"/>
      <c r="X30" s="11"/>
      <c r="Y30" s="11"/>
      <c r="Z30" s="11"/>
      <c r="AA30" s="11"/>
      <c r="AB30" s="11"/>
      <c r="AC30" s="11"/>
      <c r="AD30" s="11"/>
      <c r="AE30" s="11"/>
      <c r="AF30" s="11"/>
      <c r="AG30" s="11"/>
      <c r="AH30" s="11"/>
      <c r="AI30" s="11"/>
      <c r="AJ30" s="11"/>
    </row>
    <row r="31" spans="1:36" x14ac:dyDescent="0.25">
      <c r="A31" s="34" t="s">
        <v>122</v>
      </c>
      <c r="B31" s="29" t="s">
        <v>72</v>
      </c>
      <c r="C31" s="29" t="s">
        <v>72</v>
      </c>
      <c r="D31" s="29" t="s">
        <v>72</v>
      </c>
      <c r="E31" s="29" t="s">
        <v>72</v>
      </c>
      <c r="F31" s="29" t="s">
        <v>72</v>
      </c>
      <c r="G31" s="29" t="s">
        <v>72</v>
      </c>
      <c r="H31" s="29" t="s">
        <v>72</v>
      </c>
      <c r="I31" s="29" t="s">
        <v>72</v>
      </c>
      <c r="J31" s="29" t="s">
        <v>72</v>
      </c>
      <c r="K31" s="29" t="s">
        <v>72</v>
      </c>
      <c r="L31" s="13">
        <v>36305</v>
      </c>
      <c r="M31" s="17">
        <v>4.8899999999999999E-2</v>
      </c>
      <c r="N31" s="11"/>
      <c r="O31" s="11"/>
      <c r="P31" s="11"/>
      <c r="Q31" s="11"/>
      <c r="R31" s="11"/>
      <c r="S31" s="11"/>
      <c r="T31" s="11"/>
      <c r="U31" s="11"/>
      <c r="V31" s="11"/>
      <c r="W31" s="11"/>
      <c r="X31" s="11"/>
      <c r="Y31" s="11"/>
      <c r="Z31" s="11"/>
      <c r="AA31" s="11"/>
      <c r="AB31" s="11"/>
      <c r="AC31" s="11"/>
      <c r="AD31" s="11"/>
      <c r="AE31" s="11"/>
      <c r="AF31" s="11"/>
      <c r="AG31" s="11"/>
      <c r="AH31" s="11"/>
      <c r="AI31" s="11"/>
      <c r="AJ31" s="11"/>
    </row>
    <row r="32" spans="1:36" x14ac:dyDescent="0.25">
      <c r="A32" s="34" t="s">
        <v>126</v>
      </c>
      <c r="B32" s="29" t="s">
        <v>72</v>
      </c>
      <c r="C32" s="29" t="s">
        <v>72</v>
      </c>
      <c r="D32" s="29" t="s">
        <v>72</v>
      </c>
      <c r="E32" s="29" t="s">
        <v>72</v>
      </c>
      <c r="F32" s="29" t="s">
        <v>72</v>
      </c>
      <c r="G32" s="29" t="s">
        <v>72</v>
      </c>
      <c r="H32" s="29" t="s">
        <v>72</v>
      </c>
      <c r="I32" s="29" t="s">
        <v>72</v>
      </c>
      <c r="J32" s="29" t="s">
        <v>72</v>
      </c>
      <c r="K32" s="29" t="s">
        <v>72</v>
      </c>
      <c r="L32" s="13">
        <v>32022</v>
      </c>
      <c r="M32" s="17">
        <v>4.3099999999999999E-2</v>
      </c>
      <c r="N32" s="11"/>
      <c r="O32" s="11"/>
      <c r="P32" s="11"/>
      <c r="Q32" s="11"/>
      <c r="R32" s="11"/>
      <c r="S32" s="11"/>
      <c r="T32" s="11"/>
      <c r="U32" s="11"/>
      <c r="V32" s="11"/>
      <c r="W32" s="11"/>
      <c r="X32" s="11"/>
      <c r="Y32" s="11"/>
      <c r="Z32" s="11"/>
      <c r="AA32" s="11"/>
      <c r="AB32" s="11"/>
      <c r="AC32" s="11"/>
      <c r="AD32" s="11"/>
      <c r="AE32" s="11"/>
      <c r="AF32" s="11"/>
      <c r="AG32" s="11"/>
      <c r="AH32" s="11"/>
      <c r="AI32" s="11"/>
      <c r="AJ32" s="11"/>
    </row>
    <row r="33" spans="1:36" x14ac:dyDescent="0.25">
      <c r="A33" s="34" t="s">
        <v>127</v>
      </c>
      <c r="B33" s="29" t="s">
        <v>72</v>
      </c>
      <c r="C33" s="29" t="s">
        <v>72</v>
      </c>
      <c r="D33" s="29" t="s">
        <v>72</v>
      </c>
      <c r="E33" s="29" t="s">
        <v>72</v>
      </c>
      <c r="F33" s="29" t="s">
        <v>72</v>
      </c>
      <c r="G33" s="29" t="s">
        <v>72</v>
      </c>
      <c r="H33" s="29" t="s">
        <v>72</v>
      </c>
      <c r="I33" s="29" t="s">
        <v>72</v>
      </c>
      <c r="J33" s="29" t="s">
        <v>72</v>
      </c>
      <c r="K33" s="29" t="s">
        <v>72</v>
      </c>
      <c r="L33" s="13">
        <v>31346</v>
      </c>
      <c r="M33" s="17">
        <v>4.2200000000000001E-2</v>
      </c>
      <c r="N33" s="11"/>
      <c r="O33" s="11"/>
      <c r="P33" s="11"/>
      <c r="Q33" s="11"/>
      <c r="R33" s="11"/>
      <c r="S33" s="11"/>
      <c r="T33" s="11"/>
      <c r="U33" s="11"/>
      <c r="V33" s="11"/>
      <c r="W33" s="11"/>
      <c r="X33" s="11"/>
      <c r="Y33" s="11"/>
      <c r="Z33" s="11"/>
      <c r="AA33" s="11"/>
      <c r="AB33" s="11"/>
      <c r="AC33" s="11"/>
      <c r="AD33" s="11"/>
      <c r="AE33" s="11"/>
      <c r="AF33" s="11"/>
      <c r="AG33" s="11"/>
      <c r="AH33" s="11"/>
      <c r="AI33" s="11"/>
      <c r="AJ33" s="11"/>
    </row>
    <row r="34" spans="1:36" x14ac:dyDescent="0.25">
      <c r="A34" s="34" t="s">
        <v>123</v>
      </c>
      <c r="B34" s="29" t="s">
        <v>72</v>
      </c>
      <c r="C34" s="29" t="s">
        <v>72</v>
      </c>
      <c r="D34" s="29" t="s">
        <v>72</v>
      </c>
      <c r="E34" s="29" t="s">
        <v>72</v>
      </c>
      <c r="F34" s="29" t="s">
        <v>72</v>
      </c>
      <c r="G34" s="29" t="s">
        <v>72</v>
      </c>
      <c r="H34" s="29" t="s">
        <v>72</v>
      </c>
      <c r="I34" s="29" t="s">
        <v>72</v>
      </c>
      <c r="J34" s="29" t="s">
        <v>72</v>
      </c>
      <c r="K34" s="29" t="s">
        <v>72</v>
      </c>
      <c r="L34" s="13">
        <v>23532</v>
      </c>
      <c r="M34" s="17">
        <v>3.1699999999999999E-2</v>
      </c>
      <c r="N34" s="11"/>
      <c r="O34" s="11"/>
      <c r="P34" s="11"/>
      <c r="Q34" s="11"/>
      <c r="R34" s="11"/>
      <c r="S34" s="11"/>
      <c r="T34" s="11"/>
      <c r="U34" s="11"/>
      <c r="V34" s="11"/>
      <c r="W34" s="11"/>
      <c r="X34" s="11"/>
      <c r="Y34" s="11"/>
      <c r="Z34" s="11"/>
      <c r="AA34" s="11"/>
      <c r="AB34" s="11"/>
      <c r="AC34" s="11"/>
      <c r="AD34" s="11"/>
      <c r="AE34" s="11"/>
      <c r="AF34" s="11"/>
      <c r="AG34" s="11"/>
      <c r="AH34" s="11"/>
      <c r="AI34" s="11"/>
      <c r="AJ34" s="11"/>
    </row>
    <row r="35" spans="1:36" x14ac:dyDescent="0.25">
      <c r="A35" s="33" t="s">
        <v>121</v>
      </c>
      <c r="B35" s="29" t="s">
        <v>72</v>
      </c>
      <c r="C35" s="29" t="s">
        <v>72</v>
      </c>
      <c r="D35" s="29" t="s">
        <v>72</v>
      </c>
      <c r="E35" s="29" t="s">
        <v>72</v>
      </c>
      <c r="F35" s="29" t="s">
        <v>72</v>
      </c>
      <c r="G35" s="29" t="s">
        <v>72</v>
      </c>
      <c r="H35" s="29" t="s">
        <v>72</v>
      </c>
      <c r="I35" s="29" t="s">
        <v>72</v>
      </c>
      <c r="J35" s="29">
        <v>1790</v>
      </c>
      <c r="K35" s="17">
        <v>0.46379999999999999</v>
      </c>
      <c r="L35" s="13">
        <v>144671</v>
      </c>
      <c r="M35" s="17">
        <v>0.19470000000000001</v>
      </c>
      <c r="N35" s="11"/>
      <c r="O35" s="11"/>
      <c r="P35" s="11"/>
      <c r="Q35" s="11"/>
      <c r="R35" s="11"/>
      <c r="S35" s="11"/>
      <c r="T35" s="11"/>
      <c r="U35" s="11"/>
      <c r="V35" s="11"/>
      <c r="W35" s="11"/>
      <c r="X35" s="11"/>
      <c r="Y35" s="11"/>
      <c r="Z35" s="11"/>
      <c r="AA35" s="11"/>
      <c r="AB35" s="11"/>
      <c r="AC35" s="11"/>
      <c r="AD35" s="11"/>
      <c r="AE35" s="11"/>
      <c r="AF35" s="11"/>
      <c r="AG35" s="11"/>
      <c r="AH35" s="11"/>
      <c r="AI35" s="11"/>
      <c r="AJ35" s="11"/>
    </row>
    <row r="36" spans="1:36" x14ac:dyDescent="0.25">
      <c r="A36" s="94" t="s">
        <v>75</v>
      </c>
      <c r="B36" s="95"/>
      <c r="C36" s="95"/>
      <c r="D36" s="95"/>
      <c r="E36" s="95"/>
      <c r="F36" s="95"/>
      <c r="G36" s="95"/>
      <c r="H36" s="95"/>
      <c r="I36" s="95"/>
      <c r="J36" s="95"/>
      <c r="K36" s="96"/>
      <c r="L36" s="97"/>
      <c r="M36" s="97"/>
    </row>
    <row r="37" spans="1:36" x14ac:dyDescent="0.25">
      <c r="A37" s="33" t="s">
        <v>13</v>
      </c>
      <c r="B37" s="13">
        <v>43279</v>
      </c>
      <c r="C37" s="17">
        <v>0.79290000000000005</v>
      </c>
      <c r="D37" s="13">
        <v>42732</v>
      </c>
      <c r="E37" s="17">
        <v>0.72360000000000002</v>
      </c>
      <c r="F37" s="13">
        <v>44754</v>
      </c>
      <c r="G37" s="17">
        <v>0.82640000000000002</v>
      </c>
      <c r="H37" s="29" t="s">
        <v>72</v>
      </c>
      <c r="I37" s="29" t="s">
        <v>72</v>
      </c>
      <c r="J37" s="13">
        <v>43271</v>
      </c>
      <c r="K37" s="17">
        <v>0.74809999999999999</v>
      </c>
      <c r="L37" s="13">
        <v>3964426</v>
      </c>
      <c r="M37" s="17">
        <v>0.74739999999999995</v>
      </c>
    </row>
    <row r="38" spans="1:36" x14ac:dyDescent="0.25">
      <c r="A38" s="33" t="s">
        <v>14</v>
      </c>
      <c r="B38" s="13">
        <v>8717</v>
      </c>
      <c r="C38" s="17">
        <v>0.15970000000000001</v>
      </c>
      <c r="D38" s="13">
        <v>12144</v>
      </c>
      <c r="E38" s="17">
        <v>0.20569999999999999</v>
      </c>
      <c r="F38" s="13">
        <v>3141</v>
      </c>
      <c r="G38" s="17">
        <v>5.8000000000000003E-2</v>
      </c>
      <c r="H38" s="29" t="s">
        <v>72</v>
      </c>
      <c r="I38" s="29" t="s">
        <v>72</v>
      </c>
      <c r="J38" s="13">
        <v>3583</v>
      </c>
      <c r="K38" s="17">
        <v>6.1899999999999997E-2</v>
      </c>
      <c r="L38" s="13">
        <v>379951</v>
      </c>
      <c r="M38" s="17">
        <v>7.1599999999999997E-2</v>
      </c>
    </row>
    <row r="39" spans="1:36" x14ac:dyDescent="0.25">
      <c r="A39" s="33" t="s">
        <v>15</v>
      </c>
      <c r="B39" s="13">
        <v>1440</v>
      </c>
      <c r="C39" s="17">
        <v>2.64E-2</v>
      </c>
      <c r="D39" s="13">
        <v>915.19361000000004</v>
      </c>
      <c r="E39" s="17">
        <v>1.55E-2</v>
      </c>
      <c r="F39" s="13">
        <v>788.96671000000003</v>
      </c>
      <c r="G39" s="17">
        <v>1.46E-2</v>
      </c>
      <c r="H39" s="29" t="s">
        <v>72</v>
      </c>
      <c r="I39" s="29" t="s">
        <v>72</v>
      </c>
      <c r="J39" s="13">
        <v>1228</v>
      </c>
      <c r="K39" s="17">
        <v>2.12E-2</v>
      </c>
      <c r="L39" s="13">
        <v>178707</v>
      </c>
      <c r="M39" s="17">
        <v>3.3700000000000001E-2</v>
      </c>
    </row>
    <row r="40" spans="1:36" x14ac:dyDescent="0.25">
      <c r="A40" s="34" t="s">
        <v>157</v>
      </c>
      <c r="B40" s="13">
        <v>1144</v>
      </c>
      <c r="C40" s="17">
        <v>2.1000000000000001E-2</v>
      </c>
      <c r="D40" s="13">
        <v>3260</v>
      </c>
      <c r="E40" s="17">
        <v>5.5199999999999999E-2</v>
      </c>
      <c r="F40" s="13">
        <v>5475</v>
      </c>
      <c r="G40" s="17">
        <v>0.1011</v>
      </c>
      <c r="H40" s="29" t="s">
        <v>72</v>
      </c>
      <c r="I40" s="29" t="s">
        <v>72</v>
      </c>
      <c r="J40" s="13">
        <v>9756</v>
      </c>
      <c r="K40" s="17">
        <v>0.16869999999999999</v>
      </c>
      <c r="L40" s="13">
        <v>781370</v>
      </c>
      <c r="M40" s="17">
        <v>0.14729999999999999</v>
      </c>
    </row>
    <row r="41" spans="1:36" x14ac:dyDescent="0.25">
      <c r="A41" s="94" t="s">
        <v>26</v>
      </c>
      <c r="B41" s="95"/>
      <c r="C41" s="95"/>
      <c r="D41" s="95"/>
      <c r="E41" s="95"/>
      <c r="F41" s="95"/>
      <c r="G41" s="95"/>
      <c r="H41" s="95"/>
      <c r="I41" s="95"/>
      <c r="J41" s="95"/>
      <c r="K41" s="96"/>
      <c r="L41" s="97"/>
      <c r="M41" s="97"/>
    </row>
    <row r="42" spans="1:36" x14ac:dyDescent="0.25">
      <c r="A42" s="33" t="s">
        <v>19</v>
      </c>
      <c r="B42" s="13">
        <v>45431</v>
      </c>
      <c r="C42" s="17">
        <v>0.83189999999999997</v>
      </c>
      <c r="D42" s="13">
        <v>47748</v>
      </c>
      <c r="E42" s="17">
        <v>0.79259999999999997</v>
      </c>
      <c r="F42" s="13">
        <v>43218</v>
      </c>
      <c r="G42" s="17">
        <v>0.80640000000000001</v>
      </c>
      <c r="H42" s="13">
        <v>48993</v>
      </c>
      <c r="I42" s="17">
        <v>0.73380000000000001</v>
      </c>
      <c r="J42" s="13">
        <v>46126</v>
      </c>
      <c r="K42" s="17">
        <v>0.79510000000000003</v>
      </c>
      <c r="L42" s="13">
        <v>4171963</v>
      </c>
      <c r="M42" s="17">
        <v>0.78169999999999995</v>
      </c>
    </row>
    <row r="43" spans="1:36" x14ac:dyDescent="0.25">
      <c r="A43" s="33" t="s">
        <v>17</v>
      </c>
      <c r="B43" s="13">
        <v>6641</v>
      </c>
      <c r="C43" s="17">
        <v>0.1216</v>
      </c>
      <c r="D43" s="13">
        <v>6458</v>
      </c>
      <c r="E43" s="17">
        <v>0.1072</v>
      </c>
      <c r="F43" s="13">
        <v>7908</v>
      </c>
      <c r="G43" s="17">
        <v>0.14760000000000001</v>
      </c>
      <c r="H43" s="13">
        <v>11363</v>
      </c>
      <c r="I43" s="17">
        <v>0.17019999999999999</v>
      </c>
      <c r="J43" s="13">
        <v>7171</v>
      </c>
      <c r="K43" s="17">
        <v>0.1236</v>
      </c>
      <c r="L43" s="13">
        <v>707190</v>
      </c>
      <c r="M43" s="17">
        <v>0.13250000000000001</v>
      </c>
    </row>
    <row r="44" spans="1:36" x14ac:dyDescent="0.25">
      <c r="A44" s="33" t="s">
        <v>18</v>
      </c>
      <c r="B44" s="13">
        <v>2538</v>
      </c>
      <c r="C44" s="17">
        <v>4.65E-2</v>
      </c>
      <c r="D44" s="13">
        <v>6037</v>
      </c>
      <c r="E44" s="17">
        <v>0.1002</v>
      </c>
      <c r="F44" s="13">
        <v>2470</v>
      </c>
      <c r="G44" s="17">
        <v>4.6100000000000002E-2</v>
      </c>
      <c r="H44" s="13">
        <v>6413</v>
      </c>
      <c r="I44" s="17">
        <v>9.6100000000000005E-2</v>
      </c>
      <c r="J44" s="13">
        <v>4712</v>
      </c>
      <c r="K44" s="17">
        <v>8.1199999999999994E-2</v>
      </c>
      <c r="L44" s="13">
        <v>457771</v>
      </c>
      <c r="M44" s="17">
        <v>8.5800000000000001E-2</v>
      </c>
    </row>
    <row r="45" spans="1:36" x14ac:dyDescent="0.25">
      <c r="A45" s="3" t="s">
        <v>24</v>
      </c>
      <c r="B45" s="13">
        <v>5404</v>
      </c>
      <c r="C45" s="17">
        <v>0.59019999999999995</v>
      </c>
      <c r="D45" s="13">
        <v>9334</v>
      </c>
      <c r="E45" s="17">
        <v>0.76280000000000003</v>
      </c>
      <c r="F45" s="13">
        <v>2953</v>
      </c>
      <c r="G45" s="17">
        <v>0.28539999999999999</v>
      </c>
      <c r="H45" s="13">
        <v>13710</v>
      </c>
      <c r="I45" s="17">
        <v>0.77539999999999998</v>
      </c>
      <c r="J45" s="13">
        <v>9208</v>
      </c>
      <c r="K45" s="17">
        <v>0.78549999999999998</v>
      </c>
      <c r="L45" s="13">
        <v>723516</v>
      </c>
      <c r="M45" s="17">
        <v>0.63649999999999995</v>
      </c>
    </row>
    <row r="46" spans="1:36" x14ac:dyDescent="0.25">
      <c r="A46" s="3" t="s">
        <v>20</v>
      </c>
      <c r="B46" s="13">
        <v>3753</v>
      </c>
      <c r="C46" s="17">
        <v>0.4098</v>
      </c>
      <c r="D46" s="13">
        <v>2902</v>
      </c>
      <c r="E46" s="17">
        <v>0.23719999999999999</v>
      </c>
      <c r="F46" s="13">
        <v>7393</v>
      </c>
      <c r="G46" s="17">
        <v>0.71460000000000001</v>
      </c>
      <c r="H46" s="13">
        <v>3972</v>
      </c>
      <c r="I46" s="17">
        <v>0.22459999999999999</v>
      </c>
      <c r="J46" s="13">
        <v>2514</v>
      </c>
      <c r="K46" s="17">
        <v>0.2145</v>
      </c>
      <c r="L46" s="13">
        <v>413127</v>
      </c>
      <c r="M46" s="17">
        <v>0.36349999999999999</v>
      </c>
    </row>
    <row r="47" spans="1:36" x14ac:dyDescent="0.25">
      <c r="A47" s="92" t="s">
        <v>60</v>
      </c>
      <c r="B47" s="93"/>
      <c r="C47" s="93"/>
      <c r="D47" s="93"/>
      <c r="E47" s="93"/>
      <c r="F47" s="93"/>
      <c r="G47" s="93"/>
      <c r="H47" s="93"/>
      <c r="I47" s="93"/>
      <c r="J47" s="93"/>
      <c r="K47" s="93"/>
      <c r="L47" s="76"/>
      <c r="M47" s="76"/>
    </row>
    <row r="48" spans="1:36" x14ac:dyDescent="0.25">
      <c r="A48" s="94" t="s">
        <v>34</v>
      </c>
      <c r="B48" s="95"/>
      <c r="C48" s="95"/>
      <c r="D48" s="95"/>
      <c r="E48" s="95"/>
      <c r="F48" s="95"/>
      <c r="G48" s="95"/>
      <c r="H48" s="95"/>
      <c r="I48" s="95"/>
      <c r="J48" s="95"/>
      <c r="K48" s="96"/>
      <c r="L48" s="97"/>
      <c r="M48" s="97"/>
    </row>
    <row r="49" spans="1:36" x14ac:dyDescent="0.25">
      <c r="A49" s="33" t="s">
        <v>67</v>
      </c>
      <c r="B49" s="13">
        <v>7492</v>
      </c>
      <c r="C49" s="17">
        <v>0.13719999999999999</v>
      </c>
      <c r="D49" s="13">
        <v>8303</v>
      </c>
      <c r="E49" s="17">
        <v>0.13869999999999999</v>
      </c>
      <c r="F49" s="13">
        <v>8637</v>
      </c>
      <c r="G49" s="17">
        <v>0.15870000000000001</v>
      </c>
      <c r="H49" s="13">
        <v>7676</v>
      </c>
      <c r="I49" s="17">
        <v>0.1142</v>
      </c>
      <c r="J49" s="13">
        <v>5669</v>
      </c>
      <c r="K49" s="17">
        <v>0.10059999999999999</v>
      </c>
      <c r="L49" s="13">
        <v>837470</v>
      </c>
      <c r="M49" s="17">
        <v>0.15679999999999999</v>
      </c>
    </row>
    <row r="50" spans="1:36" x14ac:dyDescent="0.25">
      <c r="A50" s="27" t="s">
        <v>158</v>
      </c>
      <c r="B50" s="29" t="s">
        <v>72</v>
      </c>
      <c r="C50" s="29" t="s">
        <v>72</v>
      </c>
      <c r="D50" s="29" t="s">
        <v>72</v>
      </c>
      <c r="E50" s="29" t="s">
        <v>72</v>
      </c>
      <c r="F50" s="29" t="s">
        <v>72</v>
      </c>
      <c r="G50" s="29" t="s">
        <v>72</v>
      </c>
      <c r="H50" s="29" t="s">
        <v>72</v>
      </c>
      <c r="I50" s="29" t="s">
        <v>72</v>
      </c>
      <c r="J50" s="29" t="s">
        <v>72</v>
      </c>
      <c r="K50" s="29" t="s">
        <v>72</v>
      </c>
      <c r="L50" s="13">
        <v>594433</v>
      </c>
      <c r="M50" s="17">
        <v>0.72519999999999996</v>
      </c>
      <c r="N50" s="11"/>
      <c r="O50" s="11"/>
      <c r="P50" s="11"/>
      <c r="Q50" s="11"/>
      <c r="R50" s="11"/>
      <c r="S50" s="11"/>
      <c r="T50" s="11"/>
      <c r="U50" s="11"/>
      <c r="V50" s="11"/>
      <c r="W50" s="11"/>
      <c r="X50" s="11"/>
      <c r="Y50" s="11"/>
      <c r="Z50" s="11"/>
      <c r="AA50" s="11"/>
      <c r="AB50" s="11"/>
      <c r="AC50" s="11"/>
      <c r="AD50" s="11"/>
      <c r="AE50" s="11"/>
      <c r="AF50" s="11"/>
      <c r="AG50" s="11"/>
      <c r="AH50" s="11"/>
      <c r="AI50" s="11"/>
      <c r="AJ50" s="11"/>
    </row>
    <row r="51" spans="1:36" x14ac:dyDescent="0.25">
      <c r="A51" s="27" t="s">
        <v>159</v>
      </c>
      <c r="B51" s="29" t="s">
        <v>72</v>
      </c>
      <c r="C51" s="29" t="s">
        <v>72</v>
      </c>
      <c r="D51" s="29" t="s">
        <v>72</v>
      </c>
      <c r="E51" s="29" t="s">
        <v>72</v>
      </c>
      <c r="F51" s="29" t="s">
        <v>72</v>
      </c>
      <c r="G51" s="29" t="s">
        <v>72</v>
      </c>
      <c r="H51" s="29" t="s">
        <v>72</v>
      </c>
      <c r="I51" s="29" t="s">
        <v>72</v>
      </c>
      <c r="J51" s="29" t="s">
        <v>72</v>
      </c>
      <c r="K51" s="29" t="s">
        <v>72</v>
      </c>
      <c r="L51" s="13">
        <v>354986</v>
      </c>
      <c r="M51" s="17">
        <v>0.43309999999999998</v>
      </c>
      <c r="N51" s="11"/>
      <c r="O51" s="11"/>
      <c r="P51" s="11"/>
      <c r="Q51" s="11"/>
      <c r="R51" s="11"/>
      <c r="S51" s="11"/>
      <c r="T51" s="11"/>
      <c r="U51" s="11"/>
      <c r="V51" s="11"/>
      <c r="W51" s="11"/>
      <c r="X51" s="11"/>
      <c r="Y51" s="11"/>
      <c r="Z51" s="11"/>
      <c r="AA51" s="11"/>
      <c r="AB51" s="11"/>
      <c r="AC51" s="11"/>
      <c r="AD51" s="11"/>
      <c r="AE51" s="11"/>
      <c r="AF51" s="11"/>
      <c r="AG51" s="11"/>
      <c r="AH51" s="11"/>
      <c r="AI51" s="11"/>
      <c r="AJ51" s="11"/>
    </row>
    <row r="52" spans="1:36" x14ac:dyDescent="0.25">
      <c r="A52" s="33" t="s">
        <v>36</v>
      </c>
      <c r="B52" s="13">
        <v>5536</v>
      </c>
      <c r="C52" s="17">
        <v>0.1166</v>
      </c>
      <c r="D52" s="13">
        <v>4950</v>
      </c>
      <c r="E52" s="17">
        <v>9.2100000000000001E-2</v>
      </c>
      <c r="F52" s="13">
        <v>3791</v>
      </c>
      <c r="G52" s="17">
        <v>8.1799999999999998E-2</v>
      </c>
      <c r="H52" s="13">
        <v>5273</v>
      </c>
      <c r="I52" s="17">
        <v>8.3099999999999993E-2</v>
      </c>
      <c r="J52" s="13">
        <v>6991</v>
      </c>
      <c r="K52" s="17">
        <v>0.12909999999999999</v>
      </c>
      <c r="L52" s="13">
        <v>570212</v>
      </c>
      <c r="M52" s="17">
        <v>0.1138</v>
      </c>
    </row>
    <row r="53" spans="1:36" x14ac:dyDescent="0.25">
      <c r="A53" s="27" t="s">
        <v>158</v>
      </c>
      <c r="B53" s="29" t="s">
        <v>72</v>
      </c>
      <c r="C53" s="29" t="s">
        <v>72</v>
      </c>
      <c r="D53" s="29" t="s">
        <v>72</v>
      </c>
      <c r="E53" s="29" t="s">
        <v>72</v>
      </c>
      <c r="F53" s="29" t="s">
        <v>72</v>
      </c>
      <c r="G53" s="29" t="s">
        <v>72</v>
      </c>
      <c r="H53" s="29" t="s">
        <v>72</v>
      </c>
      <c r="I53" s="29" t="s">
        <v>72</v>
      </c>
      <c r="J53" s="13">
        <v>5414</v>
      </c>
      <c r="K53" s="17">
        <v>0.77449999999999997</v>
      </c>
      <c r="L53" s="13">
        <v>358711</v>
      </c>
      <c r="M53" s="17">
        <v>0.64500000000000002</v>
      </c>
    </row>
    <row r="54" spans="1:36" x14ac:dyDescent="0.25">
      <c r="A54" s="27" t="s">
        <v>159</v>
      </c>
      <c r="B54" s="29" t="s">
        <v>72</v>
      </c>
      <c r="C54" s="29" t="s">
        <v>72</v>
      </c>
      <c r="D54" s="29" t="s">
        <v>72</v>
      </c>
      <c r="E54" s="29" t="s">
        <v>72</v>
      </c>
      <c r="F54" s="29" t="s">
        <v>72</v>
      </c>
      <c r="G54" s="29" t="s">
        <v>72</v>
      </c>
      <c r="H54" s="29" t="s">
        <v>72</v>
      </c>
      <c r="I54" s="29" t="s">
        <v>72</v>
      </c>
      <c r="J54" s="29" t="s">
        <v>72</v>
      </c>
      <c r="K54" s="29" t="s">
        <v>72</v>
      </c>
      <c r="L54" s="13">
        <v>276368</v>
      </c>
      <c r="M54" s="17">
        <v>0.49690000000000001</v>
      </c>
    </row>
    <row r="55" spans="1:36" x14ac:dyDescent="0.25">
      <c r="A55" s="33" t="s">
        <v>35</v>
      </c>
      <c r="B55" s="13">
        <v>2868</v>
      </c>
      <c r="C55" s="17">
        <v>5.2499999999999998E-2</v>
      </c>
      <c r="D55" s="13">
        <v>5186</v>
      </c>
      <c r="E55" s="17">
        <v>8.6199999999999999E-2</v>
      </c>
      <c r="F55" s="13">
        <v>5442</v>
      </c>
      <c r="G55" s="17">
        <v>0.1</v>
      </c>
      <c r="H55" s="13">
        <v>5272</v>
      </c>
      <c r="I55" s="17">
        <v>7.8299999999999995E-2</v>
      </c>
      <c r="J55" s="13">
        <v>6630</v>
      </c>
      <c r="K55" s="17">
        <v>0.11700000000000001</v>
      </c>
      <c r="L55" s="13">
        <v>605943</v>
      </c>
      <c r="M55" s="17">
        <v>0.1134</v>
      </c>
    </row>
    <row r="56" spans="1:36" x14ac:dyDescent="0.25">
      <c r="A56" s="27" t="s">
        <v>158</v>
      </c>
      <c r="B56" s="29" t="s">
        <v>72</v>
      </c>
      <c r="C56" s="29" t="s">
        <v>72</v>
      </c>
      <c r="D56" s="29" t="s">
        <v>72</v>
      </c>
      <c r="E56" s="29" t="s">
        <v>72</v>
      </c>
      <c r="F56" s="29" t="s">
        <v>72</v>
      </c>
      <c r="G56" s="29" t="s">
        <v>72</v>
      </c>
      <c r="H56" s="29" t="s">
        <v>72</v>
      </c>
      <c r="I56" s="29" t="s">
        <v>72</v>
      </c>
      <c r="J56" s="29" t="s">
        <v>72</v>
      </c>
      <c r="K56" s="29" t="s">
        <v>72</v>
      </c>
      <c r="L56" s="13">
        <v>459217</v>
      </c>
      <c r="M56" s="17">
        <v>0.76729999999999998</v>
      </c>
    </row>
    <row r="57" spans="1:36" x14ac:dyDescent="0.25">
      <c r="A57" s="27" t="s">
        <v>159</v>
      </c>
      <c r="B57" s="29" t="s">
        <v>72</v>
      </c>
      <c r="C57" s="29" t="s">
        <v>72</v>
      </c>
      <c r="D57" s="29" t="s">
        <v>72</v>
      </c>
      <c r="E57" s="29" t="s">
        <v>72</v>
      </c>
      <c r="F57" s="29" t="s">
        <v>72</v>
      </c>
      <c r="G57" s="29" t="s">
        <v>72</v>
      </c>
      <c r="H57" s="29" t="s">
        <v>72</v>
      </c>
      <c r="I57" s="29" t="s">
        <v>72</v>
      </c>
      <c r="J57" s="29">
        <v>1161</v>
      </c>
      <c r="K57" s="17">
        <v>0.17510000000000001</v>
      </c>
      <c r="L57" s="13">
        <v>223579</v>
      </c>
      <c r="M57" s="17">
        <v>0.37359999999999999</v>
      </c>
    </row>
    <row r="58" spans="1:36" x14ac:dyDescent="0.25">
      <c r="A58" s="33" t="s">
        <v>62</v>
      </c>
      <c r="B58" s="13" t="s">
        <v>72</v>
      </c>
      <c r="C58" s="13" t="s">
        <v>72</v>
      </c>
      <c r="D58" s="13" t="s">
        <v>72</v>
      </c>
      <c r="E58" s="13" t="s">
        <v>72</v>
      </c>
      <c r="F58" s="13">
        <v>5025</v>
      </c>
      <c r="G58" s="17">
        <v>9.2299999999999993E-2</v>
      </c>
      <c r="H58" s="13">
        <v>4944</v>
      </c>
      <c r="I58" s="17">
        <v>7.3400000000000007E-2</v>
      </c>
      <c r="J58" s="13">
        <v>2148</v>
      </c>
      <c r="K58" s="17">
        <v>3.6900000000000002E-2</v>
      </c>
      <c r="L58" s="13">
        <v>296844</v>
      </c>
      <c r="M58" s="17">
        <v>5.5199999999999999E-2</v>
      </c>
    </row>
    <row r="59" spans="1:36" x14ac:dyDescent="0.25">
      <c r="A59" s="27" t="s">
        <v>158</v>
      </c>
      <c r="B59" s="29" t="s">
        <v>72</v>
      </c>
      <c r="C59" s="29" t="s">
        <v>72</v>
      </c>
      <c r="D59" s="29" t="s">
        <v>72</v>
      </c>
      <c r="E59" s="29" t="s">
        <v>72</v>
      </c>
      <c r="F59" s="29" t="s">
        <v>72</v>
      </c>
      <c r="G59" s="29" t="s">
        <v>72</v>
      </c>
      <c r="H59" s="29" t="s">
        <v>72</v>
      </c>
      <c r="I59" s="29" t="s">
        <v>72</v>
      </c>
      <c r="J59" s="29" t="s">
        <v>72</v>
      </c>
      <c r="K59" s="29" t="s">
        <v>72</v>
      </c>
      <c r="L59" s="13">
        <v>185591</v>
      </c>
      <c r="M59" s="17">
        <v>0.64159999999999995</v>
      </c>
      <c r="N59" s="11"/>
      <c r="O59" s="11"/>
      <c r="P59" s="11"/>
      <c r="Q59" s="11"/>
      <c r="R59" s="11"/>
      <c r="S59" s="11"/>
      <c r="T59" s="11"/>
      <c r="U59" s="11"/>
      <c r="V59" s="11"/>
      <c r="W59" s="11"/>
      <c r="X59" s="11"/>
      <c r="Y59" s="11"/>
      <c r="Z59" s="11"/>
      <c r="AA59" s="11"/>
      <c r="AB59" s="11"/>
      <c r="AC59" s="11"/>
      <c r="AD59" s="11"/>
      <c r="AE59" s="11"/>
      <c r="AF59" s="11"/>
      <c r="AG59" s="11"/>
      <c r="AH59" s="11"/>
      <c r="AI59" s="11"/>
      <c r="AJ59" s="11"/>
    </row>
    <row r="60" spans="1:36" x14ac:dyDescent="0.25">
      <c r="A60" s="27" t="s">
        <v>159</v>
      </c>
      <c r="B60" s="29" t="s">
        <v>72</v>
      </c>
      <c r="C60" s="29" t="s">
        <v>72</v>
      </c>
      <c r="D60" s="29" t="s">
        <v>72</v>
      </c>
      <c r="E60" s="29" t="s">
        <v>72</v>
      </c>
      <c r="F60" s="29" t="s">
        <v>72</v>
      </c>
      <c r="G60" s="29" t="s">
        <v>72</v>
      </c>
      <c r="H60" s="29" t="s">
        <v>72</v>
      </c>
      <c r="I60" s="29" t="s">
        <v>72</v>
      </c>
      <c r="J60" s="29" t="s">
        <v>72</v>
      </c>
      <c r="K60" s="29" t="s">
        <v>72</v>
      </c>
      <c r="L60" s="13">
        <v>168922</v>
      </c>
      <c r="M60" s="17">
        <v>0.58399999999999996</v>
      </c>
      <c r="N60" s="11"/>
      <c r="O60" s="11"/>
      <c r="P60" s="11"/>
      <c r="Q60" s="11"/>
      <c r="R60" s="11"/>
      <c r="S60" s="11"/>
      <c r="T60" s="11"/>
      <c r="U60" s="11"/>
      <c r="V60" s="11"/>
      <c r="W60" s="11"/>
      <c r="X60" s="11"/>
      <c r="Y60" s="11"/>
      <c r="Z60" s="11"/>
      <c r="AA60" s="11"/>
      <c r="AB60" s="11"/>
      <c r="AC60" s="11"/>
      <c r="AD60" s="11"/>
      <c r="AE60" s="11"/>
      <c r="AF60" s="11"/>
      <c r="AG60" s="11"/>
      <c r="AH60" s="11"/>
      <c r="AI60" s="11"/>
      <c r="AJ60" s="11"/>
    </row>
    <row r="61" spans="1:36" x14ac:dyDescent="0.25">
      <c r="A61" s="63" t="s">
        <v>173</v>
      </c>
      <c r="B61" s="13" t="s">
        <v>72</v>
      </c>
      <c r="C61" s="13" t="s">
        <v>72</v>
      </c>
      <c r="D61" s="13" t="s">
        <v>72</v>
      </c>
      <c r="E61" s="13" t="s">
        <v>72</v>
      </c>
      <c r="F61" s="13">
        <v>728.26022999999998</v>
      </c>
      <c r="G61" s="17">
        <v>3.0800000000000001E-2</v>
      </c>
      <c r="H61" s="13">
        <v>1897</v>
      </c>
      <c r="I61" s="17">
        <v>6.1499999999999999E-2</v>
      </c>
      <c r="J61" s="13">
        <v>1438</v>
      </c>
      <c r="K61" s="17">
        <v>5.4100000000000002E-2</v>
      </c>
      <c r="L61" s="13">
        <v>345778</v>
      </c>
      <c r="M61" s="17">
        <v>0.1328</v>
      </c>
    </row>
    <row r="62" spans="1:36" x14ac:dyDescent="0.25">
      <c r="A62" s="28" t="s">
        <v>104</v>
      </c>
      <c r="B62" s="29" t="s">
        <v>72</v>
      </c>
      <c r="C62" s="29" t="s">
        <v>72</v>
      </c>
      <c r="D62" s="29" t="s">
        <v>72</v>
      </c>
      <c r="E62" s="29" t="s">
        <v>72</v>
      </c>
      <c r="F62" s="29" t="s">
        <v>72</v>
      </c>
      <c r="G62" s="29" t="s">
        <v>72</v>
      </c>
      <c r="H62" s="29" t="s">
        <v>72</v>
      </c>
      <c r="I62" s="29" t="s">
        <v>72</v>
      </c>
      <c r="J62" s="13">
        <v>964.58460000000002</v>
      </c>
      <c r="K62" s="17">
        <v>1.6500000000000001E-2</v>
      </c>
      <c r="L62" s="13">
        <v>291358</v>
      </c>
      <c r="M62" s="17">
        <v>5.4300000000000001E-2</v>
      </c>
      <c r="N62" s="11"/>
      <c r="O62" s="11"/>
      <c r="P62" s="11"/>
      <c r="Q62" s="11"/>
      <c r="R62" s="11"/>
      <c r="S62" s="11"/>
      <c r="T62" s="11"/>
      <c r="U62" s="11"/>
      <c r="V62" s="11"/>
      <c r="W62" s="11"/>
      <c r="X62" s="11"/>
      <c r="Y62" s="11"/>
      <c r="Z62" s="11"/>
      <c r="AA62" s="11"/>
      <c r="AB62" s="11"/>
      <c r="AC62" s="11"/>
      <c r="AD62" s="11"/>
      <c r="AE62" s="11"/>
      <c r="AF62" s="11"/>
      <c r="AG62" s="11"/>
      <c r="AH62" s="11"/>
      <c r="AI62" s="11"/>
      <c r="AJ62" s="11"/>
    </row>
    <row r="63" spans="1:36" x14ac:dyDescent="0.25">
      <c r="A63" s="28" t="s">
        <v>105</v>
      </c>
      <c r="B63" s="29" t="s">
        <v>72</v>
      </c>
      <c r="C63" s="29" t="s">
        <v>72</v>
      </c>
      <c r="D63" s="29" t="s">
        <v>72</v>
      </c>
      <c r="E63" s="29" t="s">
        <v>72</v>
      </c>
      <c r="F63" s="29" t="s">
        <v>72</v>
      </c>
      <c r="G63" s="29" t="s">
        <v>72</v>
      </c>
      <c r="H63" s="29" t="s">
        <v>72</v>
      </c>
      <c r="I63" s="29" t="s">
        <v>72</v>
      </c>
      <c r="J63" s="13">
        <v>1797</v>
      </c>
      <c r="K63" s="17">
        <v>3.1E-2</v>
      </c>
      <c r="L63" s="13">
        <v>295586</v>
      </c>
      <c r="M63" s="17">
        <v>5.5199999999999999E-2</v>
      </c>
      <c r="N63" s="11"/>
      <c r="O63" s="11"/>
      <c r="P63" s="11"/>
      <c r="Q63" s="11"/>
      <c r="R63" s="11"/>
      <c r="S63" s="11"/>
      <c r="T63" s="11"/>
      <c r="U63" s="11"/>
      <c r="V63" s="11"/>
      <c r="W63" s="11"/>
      <c r="X63" s="11"/>
      <c r="Y63" s="11"/>
      <c r="Z63" s="11"/>
      <c r="AA63" s="11"/>
      <c r="AB63" s="11"/>
      <c r="AC63" s="11"/>
      <c r="AD63" s="11"/>
      <c r="AE63" s="11"/>
      <c r="AF63" s="11"/>
      <c r="AG63" s="11"/>
      <c r="AH63" s="11"/>
      <c r="AI63" s="11"/>
      <c r="AJ63" s="11"/>
    </row>
    <row r="64" spans="1:36" x14ac:dyDescent="0.25">
      <c r="A64" s="28" t="s">
        <v>106</v>
      </c>
      <c r="B64" s="29" t="s">
        <v>72</v>
      </c>
      <c r="C64" s="29" t="s">
        <v>72</v>
      </c>
      <c r="D64" s="29" t="s">
        <v>72</v>
      </c>
      <c r="E64" s="29" t="s">
        <v>72</v>
      </c>
      <c r="F64" s="29" t="s">
        <v>72</v>
      </c>
      <c r="G64" s="29" t="s">
        <v>72</v>
      </c>
      <c r="H64" s="29" t="s">
        <v>72</v>
      </c>
      <c r="I64" s="29" t="s">
        <v>72</v>
      </c>
      <c r="J64" s="13">
        <v>1455</v>
      </c>
      <c r="K64" s="17">
        <v>2.4899999999999999E-2</v>
      </c>
      <c r="L64" s="13">
        <v>297652</v>
      </c>
      <c r="M64" s="17">
        <v>5.5500000000000001E-2</v>
      </c>
      <c r="N64" s="11"/>
      <c r="O64" s="11"/>
      <c r="P64" s="11"/>
      <c r="Q64" s="11"/>
      <c r="R64" s="11"/>
      <c r="S64" s="11"/>
      <c r="T64" s="11"/>
      <c r="U64" s="11"/>
      <c r="V64" s="11"/>
      <c r="W64" s="11"/>
      <c r="X64" s="11"/>
      <c r="Y64" s="11"/>
      <c r="Z64" s="11"/>
      <c r="AA64" s="11"/>
      <c r="AB64" s="11"/>
      <c r="AC64" s="11"/>
      <c r="AD64" s="11"/>
      <c r="AE64" s="11"/>
      <c r="AF64" s="11"/>
      <c r="AG64" s="11"/>
      <c r="AH64" s="11"/>
      <c r="AI64" s="11"/>
      <c r="AJ64" s="11"/>
    </row>
    <row r="65" spans="1:36" x14ac:dyDescent="0.25">
      <c r="A65" s="28" t="s">
        <v>107</v>
      </c>
      <c r="B65" s="29" t="s">
        <v>72</v>
      </c>
      <c r="C65" s="29" t="s">
        <v>72</v>
      </c>
      <c r="D65" s="29" t="s">
        <v>72</v>
      </c>
      <c r="E65" s="29" t="s">
        <v>72</v>
      </c>
      <c r="F65" s="29" t="s">
        <v>72</v>
      </c>
      <c r="G65" s="29" t="s">
        <v>72</v>
      </c>
      <c r="H65" s="29" t="s">
        <v>72</v>
      </c>
      <c r="I65" s="29" t="s">
        <v>72</v>
      </c>
      <c r="J65" s="13">
        <v>2578</v>
      </c>
      <c r="K65" s="17">
        <v>4.41E-2</v>
      </c>
      <c r="L65" s="13">
        <v>386408</v>
      </c>
      <c r="M65" s="17">
        <v>7.2099999999999997E-2</v>
      </c>
      <c r="N65" s="11"/>
      <c r="O65" s="11"/>
      <c r="P65" s="11"/>
      <c r="Q65" s="11"/>
      <c r="R65" s="11"/>
      <c r="S65" s="11"/>
      <c r="T65" s="11"/>
      <c r="U65" s="11"/>
      <c r="V65" s="11"/>
      <c r="W65" s="11"/>
      <c r="X65" s="11"/>
      <c r="Y65" s="11"/>
      <c r="Z65" s="11"/>
      <c r="AA65" s="11"/>
      <c r="AB65" s="11"/>
      <c r="AC65" s="11"/>
      <c r="AD65" s="11"/>
      <c r="AE65" s="11"/>
      <c r="AF65" s="11"/>
      <c r="AG65" s="11"/>
      <c r="AH65" s="11"/>
      <c r="AI65" s="11"/>
      <c r="AJ65" s="11"/>
    </row>
    <row r="66" spans="1:36" x14ac:dyDescent="0.25">
      <c r="A66" s="92" t="s">
        <v>59</v>
      </c>
      <c r="B66" s="93"/>
      <c r="C66" s="93"/>
      <c r="D66" s="93"/>
      <c r="E66" s="93"/>
      <c r="F66" s="93"/>
      <c r="G66" s="93"/>
      <c r="H66" s="93"/>
      <c r="I66" s="93"/>
      <c r="J66" s="93"/>
      <c r="K66" s="93"/>
      <c r="L66" s="76"/>
      <c r="M66" s="76"/>
    </row>
    <row r="67" spans="1:36" x14ac:dyDescent="0.25">
      <c r="A67" s="33" t="s">
        <v>30</v>
      </c>
      <c r="B67" s="13">
        <v>28699</v>
      </c>
      <c r="C67" s="17">
        <v>0.52759999999999996</v>
      </c>
      <c r="D67" s="13">
        <v>37511</v>
      </c>
      <c r="E67" s="17">
        <v>0.62270000000000003</v>
      </c>
      <c r="F67" s="13">
        <v>30404</v>
      </c>
      <c r="G67" s="17">
        <v>0.56100000000000005</v>
      </c>
      <c r="H67" s="13">
        <v>43339</v>
      </c>
      <c r="I67" s="17">
        <v>0.64770000000000005</v>
      </c>
      <c r="J67" s="13">
        <v>39291</v>
      </c>
      <c r="K67" s="17">
        <v>0.71030000000000004</v>
      </c>
      <c r="L67" s="13">
        <v>3549819</v>
      </c>
      <c r="M67" s="17">
        <v>0.66400000000000003</v>
      </c>
    </row>
    <row r="68" spans="1:36" x14ac:dyDescent="0.25">
      <c r="A68" s="33" t="s">
        <v>31</v>
      </c>
      <c r="B68" s="13">
        <v>31599</v>
      </c>
      <c r="C68" s="17">
        <v>0.58640000000000003</v>
      </c>
      <c r="D68" s="13">
        <v>37557</v>
      </c>
      <c r="E68" s="17">
        <v>0.62439999999999996</v>
      </c>
      <c r="F68" s="13">
        <v>34711</v>
      </c>
      <c r="G68" s="17">
        <v>0.63859999999999995</v>
      </c>
      <c r="H68" s="13">
        <v>44785</v>
      </c>
      <c r="I68" s="17">
        <v>0.67269999999999996</v>
      </c>
      <c r="J68" s="13">
        <v>40429</v>
      </c>
      <c r="K68" s="17">
        <v>0.69259999999999999</v>
      </c>
      <c r="L68" s="13">
        <v>3726709</v>
      </c>
      <c r="M68" s="17">
        <v>0.7026</v>
      </c>
    </row>
    <row r="69" spans="1:36" x14ac:dyDescent="0.25">
      <c r="A69" s="33" t="s">
        <v>32</v>
      </c>
      <c r="B69" s="13" t="s">
        <v>72</v>
      </c>
      <c r="C69" s="17" t="s">
        <v>72</v>
      </c>
      <c r="D69" s="13" t="s">
        <v>72</v>
      </c>
      <c r="E69" s="17" t="s">
        <v>72</v>
      </c>
      <c r="F69" s="13">
        <v>42410</v>
      </c>
      <c r="G69" s="17">
        <v>0.77949999999999997</v>
      </c>
      <c r="H69" s="13">
        <v>50383</v>
      </c>
      <c r="I69" s="17">
        <v>0.75629999999999997</v>
      </c>
      <c r="J69" s="13">
        <v>46580</v>
      </c>
      <c r="K69" s="17">
        <v>0.79990000000000006</v>
      </c>
      <c r="L69" s="13">
        <v>4484274</v>
      </c>
      <c r="M69" s="17">
        <v>0.83830000000000005</v>
      </c>
    </row>
    <row r="70" spans="1:36" x14ac:dyDescent="0.25">
      <c r="A70" s="33" t="s">
        <v>33</v>
      </c>
      <c r="B70" s="13" t="s">
        <v>72</v>
      </c>
      <c r="C70" s="17" t="s">
        <v>72</v>
      </c>
      <c r="D70" s="13" t="s">
        <v>72</v>
      </c>
      <c r="E70" s="17" t="s">
        <v>72</v>
      </c>
      <c r="F70" s="13">
        <v>11998</v>
      </c>
      <c r="G70" s="17">
        <v>0.2205</v>
      </c>
      <c r="H70" s="13">
        <v>16233</v>
      </c>
      <c r="I70" s="17">
        <v>0.2437</v>
      </c>
      <c r="J70" s="13">
        <v>11651</v>
      </c>
      <c r="K70" s="17">
        <v>0.2001</v>
      </c>
      <c r="L70" s="13">
        <v>864655</v>
      </c>
      <c r="M70" s="17">
        <v>0.16170000000000001</v>
      </c>
    </row>
    <row r="71" spans="1:36" x14ac:dyDescent="0.25">
      <c r="A71" s="92" t="s">
        <v>78</v>
      </c>
      <c r="B71" s="93"/>
      <c r="C71" s="93"/>
      <c r="D71" s="93"/>
      <c r="E71" s="93"/>
      <c r="F71" s="93"/>
      <c r="G71" s="93"/>
      <c r="H71" s="93"/>
      <c r="I71" s="93"/>
      <c r="J71" s="93"/>
      <c r="K71" s="93"/>
      <c r="L71" s="76"/>
      <c r="M71" s="76"/>
    </row>
    <row r="72" spans="1:36" x14ac:dyDescent="0.25">
      <c r="A72" s="30" t="s">
        <v>161</v>
      </c>
      <c r="B72" s="13" t="s">
        <v>72</v>
      </c>
      <c r="C72" s="13" t="str">
        <f>Colorado!$C$85</f>
        <v>NA</v>
      </c>
      <c r="D72" s="13" t="str">
        <f>Colorado!$D$85</f>
        <v>NA</v>
      </c>
      <c r="E72" s="13" t="str">
        <f>Colorado!$E$85</f>
        <v>NA</v>
      </c>
      <c r="F72" s="13">
        <v>42686</v>
      </c>
      <c r="G72" s="17">
        <v>0.84419999999999995</v>
      </c>
      <c r="H72" s="13">
        <v>55078</v>
      </c>
      <c r="I72" s="17">
        <v>0.88449999999999995</v>
      </c>
      <c r="J72" s="13">
        <v>47403</v>
      </c>
      <c r="K72" s="17">
        <v>0.86399999999999999</v>
      </c>
      <c r="L72" s="13">
        <v>4358606</v>
      </c>
      <c r="M72" s="17">
        <v>0.88219999999999998</v>
      </c>
    </row>
    <row r="73" spans="1:36" x14ac:dyDescent="0.25">
      <c r="A73" s="30" t="s">
        <v>162</v>
      </c>
      <c r="B73" s="13" t="str">
        <f>Colorado!$B$86</f>
        <v>NA</v>
      </c>
      <c r="C73" s="13" t="str">
        <f>Colorado!$C$86</f>
        <v>NA</v>
      </c>
      <c r="D73" s="13" t="str">
        <f>Colorado!$D$86</f>
        <v>NA</v>
      </c>
      <c r="E73" s="13" t="str">
        <f>Colorado!$E$86</f>
        <v>NA</v>
      </c>
      <c r="F73" s="13">
        <v>7876</v>
      </c>
      <c r="G73" s="17">
        <v>0.15579999999999999</v>
      </c>
      <c r="H73" s="13">
        <v>7194</v>
      </c>
      <c r="I73" s="17">
        <v>0.11550000000000001</v>
      </c>
      <c r="J73" s="13">
        <v>7460</v>
      </c>
      <c r="K73" s="17">
        <v>0.13600000000000001</v>
      </c>
      <c r="L73" s="13">
        <v>581751</v>
      </c>
      <c r="M73" s="17">
        <v>0.1178</v>
      </c>
    </row>
    <row r="74" spans="1:36" x14ac:dyDescent="0.25">
      <c r="A74" s="64" t="s">
        <v>163</v>
      </c>
      <c r="B74" s="13" t="str">
        <f>Colorado!$B$87</f>
        <v>NA</v>
      </c>
      <c r="C74" s="13" t="str">
        <f>Colorado!$C$87</f>
        <v>NA</v>
      </c>
      <c r="D74" s="13" t="str">
        <f>Colorado!$D$87</f>
        <v>NA</v>
      </c>
      <c r="E74" s="13" t="str">
        <f>Colorado!$E$87</f>
        <v>NA</v>
      </c>
      <c r="F74" s="13">
        <v>8600</v>
      </c>
      <c r="G74" s="17">
        <v>0.16950000000000001</v>
      </c>
      <c r="H74" s="13">
        <v>3912</v>
      </c>
      <c r="I74" s="17">
        <v>6.2199999999999998E-2</v>
      </c>
      <c r="J74" s="13">
        <v>4607</v>
      </c>
      <c r="K74" s="17">
        <v>8.3299999999999999E-2</v>
      </c>
      <c r="L74" s="13">
        <v>381689</v>
      </c>
      <c r="M74" s="17">
        <v>7.5999999999999998E-2</v>
      </c>
    </row>
    <row r="75" spans="1:36" x14ac:dyDescent="0.25">
      <c r="A75" s="32" t="s">
        <v>108</v>
      </c>
      <c r="B75" s="13" t="s">
        <v>72</v>
      </c>
      <c r="C75" s="13" t="s">
        <v>72</v>
      </c>
      <c r="D75" s="13" t="s">
        <v>72</v>
      </c>
      <c r="E75" s="13" t="s">
        <v>72</v>
      </c>
      <c r="F75" s="13" t="s">
        <v>72</v>
      </c>
      <c r="G75" s="13" t="s">
        <v>72</v>
      </c>
      <c r="H75" s="13" t="s">
        <v>72</v>
      </c>
      <c r="I75" s="13" t="s">
        <v>72</v>
      </c>
      <c r="J75" s="13">
        <v>8410</v>
      </c>
      <c r="K75" s="17">
        <v>0.1522</v>
      </c>
      <c r="L75" s="13">
        <v>800880</v>
      </c>
      <c r="M75" s="17">
        <v>0.1603</v>
      </c>
      <c r="N75" s="11"/>
      <c r="O75" s="11"/>
      <c r="P75" s="11"/>
      <c r="Q75" s="11"/>
      <c r="R75" s="11"/>
      <c r="S75" s="11"/>
      <c r="T75" s="11"/>
      <c r="U75" s="11"/>
      <c r="V75" s="11"/>
      <c r="W75" s="11"/>
      <c r="X75" s="11"/>
      <c r="Y75" s="11"/>
      <c r="Z75" s="11"/>
      <c r="AA75" s="11"/>
      <c r="AB75" s="11"/>
      <c r="AC75" s="11"/>
      <c r="AD75" s="11"/>
      <c r="AE75" s="11"/>
      <c r="AF75" s="11"/>
      <c r="AG75" s="11"/>
      <c r="AH75" s="11"/>
      <c r="AI75" s="11"/>
      <c r="AJ75" s="11"/>
    </row>
    <row r="76" spans="1:36" x14ac:dyDescent="0.25">
      <c r="A76" s="32" t="s">
        <v>109</v>
      </c>
      <c r="B76" s="13" t="s">
        <v>72</v>
      </c>
      <c r="C76" s="13" t="s">
        <v>72</v>
      </c>
      <c r="D76" s="13" t="s">
        <v>72</v>
      </c>
      <c r="E76" s="13" t="s">
        <v>72</v>
      </c>
      <c r="F76" s="13" t="s">
        <v>72</v>
      </c>
      <c r="G76" s="13" t="s">
        <v>72</v>
      </c>
      <c r="H76" s="13" t="s">
        <v>72</v>
      </c>
      <c r="I76" s="13" t="s">
        <v>72</v>
      </c>
      <c r="J76" s="13">
        <v>7223</v>
      </c>
      <c r="K76" s="17">
        <v>0.13070000000000001</v>
      </c>
      <c r="L76" s="13">
        <v>734096</v>
      </c>
      <c r="M76" s="17">
        <v>0.1462</v>
      </c>
      <c r="N76" s="11"/>
      <c r="O76" s="11"/>
      <c r="P76" s="11"/>
      <c r="Q76" s="11"/>
      <c r="R76" s="11"/>
      <c r="S76" s="11"/>
      <c r="T76" s="11"/>
      <c r="U76" s="11"/>
      <c r="V76" s="11"/>
      <c r="W76" s="11"/>
      <c r="X76" s="11"/>
      <c r="Y76" s="11"/>
      <c r="Z76" s="11"/>
      <c r="AA76" s="11"/>
      <c r="AB76" s="11"/>
      <c r="AC76" s="11"/>
      <c r="AD76" s="11"/>
      <c r="AE76" s="11"/>
      <c r="AF76" s="11"/>
      <c r="AG76" s="11"/>
      <c r="AH76" s="11"/>
      <c r="AI76" s="11"/>
      <c r="AJ76" s="11"/>
    </row>
    <row r="77" spans="1:36" x14ac:dyDescent="0.25">
      <c r="A77" s="92" t="s">
        <v>57</v>
      </c>
      <c r="B77" s="93"/>
      <c r="C77" s="93"/>
      <c r="D77" s="93"/>
      <c r="E77" s="93"/>
      <c r="F77" s="93"/>
      <c r="G77" s="93"/>
      <c r="H77" s="93"/>
      <c r="I77" s="93"/>
      <c r="J77" s="93"/>
      <c r="K77" s="93"/>
      <c r="L77" s="76"/>
      <c r="M77" s="76"/>
    </row>
    <row r="78" spans="1:36" x14ac:dyDescent="0.25">
      <c r="A78" s="4" t="s">
        <v>52</v>
      </c>
      <c r="B78" s="13">
        <v>46396</v>
      </c>
      <c r="C78" s="17">
        <v>0.84960000000000002</v>
      </c>
      <c r="D78" s="13">
        <v>52294</v>
      </c>
      <c r="E78" s="17">
        <v>0.86899999999999999</v>
      </c>
      <c r="F78" s="13">
        <v>44276</v>
      </c>
      <c r="G78" s="17">
        <v>0.81279999999999997</v>
      </c>
      <c r="H78" s="13">
        <v>55934</v>
      </c>
      <c r="I78" s="17">
        <v>0.83009999999999995</v>
      </c>
      <c r="J78" s="13">
        <v>49796</v>
      </c>
      <c r="K78" s="17">
        <v>0.85440000000000005</v>
      </c>
      <c r="L78" s="13">
        <v>4648603</v>
      </c>
      <c r="M78" s="17">
        <v>0.86619999999999997</v>
      </c>
    </row>
    <row r="79" spans="1:36" x14ac:dyDescent="0.25">
      <c r="A79" s="4" t="s">
        <v>53</v>
      </c>
      <c r="B79" s="13">
        <v>8214</v>
      </c>
      <c r="C79" s="17">
        <v>0.15040000000000001</v>
      </c>
      <c r="D79" s="13">
        <v>7880</v>
      </c>
      <c r="E79" s="17">
        <v>0.13100000000000001</v>
      </c>
      <c r="F79" s="13">
        <v>10194</v>
      </c>
      <c r="G79" s="17">
        <v>0.18720000000000001</v>
      </c>
      <c r="H79" s="13">
        <v>11452</v>
      </c>
      <c r="I79" s="17">
        <v>0.1699</v>
      </c>
      <c r="J79" s="13">
        <v>8489</v>
      </c>
      <c r="K79" s="17">
        <v>0.14560000000000001</v>
      </c>
      <c r="L79" s="13">
        <v>717838</v>
      </c>
      <c r="M79" s="17">
        <v>0.1338</v>
      </c>
    </row>
    <row r="80" spans="1:36" x14ac:dyDescent="0.25">
      <c r="A80" s="30" t="s">
        <v>164</v>
      </c>
      <c r="B80" s="13">
        <v>7483</v>
      </c>
      <c r="C80" s="17">
        <v>0.17730000000000001</v>
      </c>
      <c r="D80" s="13">
        <v>12614</v>
      </c>
      <c r="E80" s="17">
        <v>0.25569999999999998</v>
      </c>
      <c r="F80" s="13">
        <v>9283</v>
      </c>
      <c r="G80" s="17">
        <v>0.21740000000000001</v>
      </c>
      <c r="H80" s="13">
        <v>11888</v>
      </c>
      <c r="I80" s="17">
        <v>0.22389999999999999</v>
      </c>
      <c r="J80" s="36">
        <v>13611</v>
      </c>
      <c r="K80" s="37">
        <v>0.2959</v>
      </c>
      <c r="L80" s="36">
        <v>1005546</v>
      </c>
      <c r="M80" s="37">
        <v>0.2447</v>
      </c>
    </row>
    <row r="81" spans="1:36" x14ac:dyDescent="0.25">
      <c r="A81" s="92" t="s">
        <v>56</v>
      </c>
      <c r="B81" s="93"/>
      <c r="C81" s="93"/>
      <c r="D81" s="93"/>
      <c r="E81" s="93"/>
      <c r="F81" s="93"/>
      <c r="G81" s="93"/>
      <c r="H81" s="93"/>
      <c r="I81" s="93"/>
      <c r="J81" s="93"/>
      <c r="K81" s="93"/>
      <c r="L81" s="76"/>
      <c r="M81" s="76"/>
    </row>
    <row r="82" spans="1:36" x14ac:dyDescent="0.25">
      <c r="A82" s="30" t="s">
        <v>165</v>
      </c>
      <c r="B82" s="29" t="s">
        <v>72</v>
      </c>
      <c r="C82" s="29" t="s">
        <v>72</v>
      </c>
      <c r="D82" s="29" t="s">
        <v>72</v>
      </c>
      <c r="E82" s="29" t="s">
        <v>72</v>
      </c>
      <c r="F82" s="29" t="s">
        <v>72</v>
      </c>
      <c r="G82" s="29" t="s">
        <v>72</v>
      </c>
      <c r="H82" s="29" t="s">
        <v>72</v>
      </c>
      <c r="I82" s="29" t="s">
        <v>72</v>
      </c>
      <c r="J82" s="29" t="s">
        <v>72</v>
      </c>
      <c r="K82" s="29" t="s">
        <v>72</v>
      </c>
      <c r="L82" s="39">
        <v>282050</v>
      </c>
      <c r="M82" s="40">
        <v>0.84570000000000001</v>
      </c>
    </row>
    <row r="83" spans="1:36" x14ac:dyDescent="0.25">
      <c r="A83" s="31" t="s">
        <v>166</v>
      </c>
      <c r="B83" s="12" t="s">
        <v>72</v>
      </c>
      <c r="C83" s="12" t="s">
        <v>72</v>
      </c>
      <c r="D83" s="12" t="s">
        <v>72</v>
      </c>
      <c r="E83" s="12" t="s">
        <v>72</v>
      </c>
      <c r="F83" s="12" t="s">
        <v>72</v>
      </c>
      <c r="G83" s="12" t="s">
        <v>72</v>
      </c>
      <c r="H83" s="12" t="s">
        <v>72</v>
      </c>
      <c r="I83" s="12" t="s">
        <v>72</v>
      </c>
      <c r="J83" s="13">
        <v>7627</v>
      </c>
      <c r="K83" s="17">
        <v>0.2276</v>
      </c>
      <c r="L83" s="13">
        <v>902647</v>
      </c>
      <c r="M83" s="17">
        <v>0.2586</v>
      </c>
      <c r="N83" s="11"/>
      <c r="O83" s="11"/>
      <c r="P83" s="11"/>
      <c r="Q83" s="11"/>
      <c r="R83" s="11"/>
      <c r="S83" s="11"/>
      <c r="T83" s="11"/>
      <c r="U83" s="11"/>
      <c r="V83" s="11"/>
      <c r="W83" s="11"/>
      <c r="X83" s="11"/>
      <c r="Y83" s="11"/>
      <c r="Z83" s="11"/>
      <c r="AA83" s="11"/>
      <c r="AB83" s="11"/>
      <c r="AC83" s="11"/>
      <c r="AD83" s="11"/>
      <c r="AE83" s="11"/>
      <c r="AF83" s="11"/>
      <c r="AG83" s="11"/>
      <c r="AH83" s="11"/>
      <c r="AI83" s="11"/>
      <c r="AJ83" s="11"/>
    </row>
    <row r="84" spans="1:36" x14ac:dyDescent="0.25">
      <c r="A84" s="94" t="s">
        <v>34</v>
      </c>
      <c r="B84" s="95"/>
      <c r="C84" s="95"/>
      <c r="D84" s="95"/>
      <c r="E84" s="95"/>
      <c r="F84" s="95"/>
      <c r="G84" s="95"/>
      <c r="H84" s="95"/>
      <c r="I84" s="95"/>
      <c r="J84" s="95"/>
      <c r="K84" s="96"/>
      <c r="L84" s="97"/>
      <c r="M84" s="97"/>
    </row>
    <row r="85" spans="1:36" x14ac:dyDescent="0.25">
      <c r="A85" s="4" t="s">
        <v>41</v>
      </c>
      <c r="B85" s="13">
        <v>8005</v>
      </c>
      <c r="C85" s="17">
        <v>0.14660000000000001</v>
      </c>
      <c r="D85" s="13">
        <v>5718</v>
      </c>
      <c r="E85" s="17">
        <v>9.5100000000000004E-2</v>
      </c>
      <c r="F85" s="13">
        <v>5124</v>
      </c>
      <c r="G85" s="17">
        <v>9.4200000000000006E-2</v>
      </c>
      <c r="H85" s="13">
        <v>8355</v>
      </c>
      <c r="I85" s="17">
        <v>0.124</v>
      </c>
      <c r="J85" s="13">
        <v>4935</v>
      </c>
      <c r="K85" s="17">
        <v>8.4400000000000003E-2</v>
      </c>
      <c r="L85" s="13">
        <v>572036</v>
      </c>
      <c r="M85" s="17">
        <v>0.1066</v>
      </c>
    </row>
    <row r="86" spans="1:36" x14ac:dyDescent="0.25">
      <c r="A86" s="4" t="s">
        <v>42</v>
      </c>
      <c r="B86" s="13">
        <v>9766</v>
      </c>
      <c r="C86" s="17">
        <v>0.17879999999999999</v>
      </c>
      <c r="D86" s="13">
        <v>7775</v>
      </c>
      <c r="E86" s="17">
        <v>0.12909999999999999</v>
      </c>
      <c r="F86" s="13">
        <v>7333</v>
      </c>
      <c r="G86" s="17">
        <v>0.1346</v>
      </c>
      <c r="H86" s="13">
        <v>5528</v>
      </c>
      <c r="I86" s="17">
        <v>8.2100000000000006E-2</v>
      </c>
      <c r="J86" s="13">
        <v>4776</v>
      </c>
      <c r="K86" s="17">
        <v>8.1699999999999995E-2</v>
      </c>
      <c r="L86" s="13">
        <v>543610</v>
      </c>
      <c r="M86" s="17">
        <v>0.1013</v>
      </c>
    </row>
    <row r="87" spans="1:36" x14ac:dyDescent="0.25">
      <c r="A87" s="4" t="s">
        <v>43</v>
      </c>
      <c r="B87" s="13">
        <v>9446</v>
      </c>
      <c r="C87" s="17">
        <v>0.17349999999999999</v>
      </c>
      <c r="D87" s="13">
        <v>5015</v>
      </c>
      <c r="E87" s="17">
        <v>8.4099999999999994E-2</v>
      </c>
      <c r="F87" s="13">
        <v>7768</v>
      </c>
      <c r="G87" s="17">
        <v>0.14269999999999999</v>
      </c>
      <c r="H87" s="13">
        <v>8736</v>
      </c>
      <c r="I87" s="17">
        <v>0.12959999999999999</v>
      </c>
      <c r="J87" s="13">
        <v>6596</v>
      </c>
      <c r="K87" s="17">
        <v>0.11260000000000001</v>
      </c>
      <c r="L87" s="13">
        <v>603207</v>
      </c>
      <c r="M87" s="17">
        <v>0.1125</v>
      </c>
    </row>
    <row r="88" spans="1:36" x14ac:dyDescent="0.25">
      <c r="A88" s="4" t="s">
        <v>44</v>
      </c>
      <c r="B88" s="13">
        <v>10387</v>
      </c>
      <c r="C88" s="17">
        <v>0.19020000000000001</v>
      </c>
      <c r="D88" s="13">
        <v>13832</v>
      </c>
      <c r="E88" s="17">
        <v>0.23</v>
      </c>
      <c r="F88" s="13">
        <v>12766</v>
      </c>
      <c r="G88" s="17">
        <v>0.2344</v>
      </c>
      <c r="H88" s="13">
        <v>11729</v>
      </c>
      <c r="I88" s="17">
        <v>0.1741</v>
      </c>
      <c r="J88" s="13">
        <v>9395</v>
      </c>
      <c r="K88" s="17">
        <v>0.16039999999999999</v>
      </c>
      <c r="L88" s="13">
        <v>841262</v>
      </c>
      <c r="M88" s="17">
        <v>0.1575</v>
      </c>
    </row>
    <row r="89" spans="1:36" x14ac:dyDescent="0.25">
      <c r="A89" s="4" t="s">
        <v>45</v>
      </c>
      <c r="B89" s="13">
        <v>12189</v>
      </c>
      <c r="C89" s="17">
        <v>0.22420000000000001</v>
      </c>
      <c r="D89" s="13">
        <v>16022</v>
      </c>
      <c r="E89" s="17">
        <v>0.26629999999999998</v>
      </c>
      <c r="F89" s="13">
        <v>11065</v>
      </c>
      <c r="G89" s="17">
        <v>0.20319999999999999</v>
      </c>
      <c r="H89" s="13">
        <v>8677</v>
      </c>
      <c r="I89" s="17">
        <v>0.1348</v>
      </c>
      <c r="J89" s="13">
        <v>8812</v>
      </c>
      <c r="K89" s="17">
        <v>0.15110000000000001</v>
      </c>
      <c r="L89" s="13">
        <v>749404</v>
      </c>
      <c r="M89" s="17">
        <v>0.1401</v>
      </c>
    </row>
    <row r="90" spans="1:36" x14ac:dyDescent="0.25">
      <c r="A90" s="92" t="s">
        <v>73</v>
      </c>
      <c r="B90" s="93"/>
      <c r="C90" s="93"/>
      <c r="D90" s="93"/>
      <c r="E90" s="93"/>
      <c r="F90" s="93"/>
      <c r="G90" s="93"/>
      <c r="H90" s="93"/>
      <c r="I90" s="93"/>
      <c r="J90" s="93"/>
      <c r="K90" s="93"/>
      <c r="L90" s="76"/>
      <c r="M90" s="76"/>
    </row>
    <row r="91" spans="1:36" s="10" customFormat="1" x14ac:dyDescent="0.25">
      <c r="A91" s="30" t="s">
        <v>110</v>
      </c>
      <c r="B91" s="29" t="s">
        <v>72</v>
      </c>
      <c r="C91" s="29" t="s">
        <v>72</v>
      </c>
      <c r="D91" s="29" t="s">
        <v>72</v>
      </c>
      <c r="E91" s="29" t="s">
        <v>72</v>
      </c>
      <c r="F91" s="29" t="s">
        <v>72</v>
      </c>
      <c r="G91" s="29" t="s">
        <v>72</v>
      </c>
      <c r="H91" s="29" t="s">
        <v>72</v>
      </c>
      <c r="I91" s="29" t="s">
        <v>72</v>
      </c>
      <c r="J91" s="13">
        <v>3080</v>
      </c>
      <c r="K91" s="17">
        <v>6.5500000000000003E-2</v>
      </c>
      <c r="L91" s="13">
        <v>293472</v>
      </c>
      <c r="M91" s="17">
        <v>6.9699999999999998E-2</v>
      </c>
      <c r="N91" s="11"/>
      <c r="O91" s="11"/>
      <c r="P91" s="11"/>
      <c r="Q91" s="11"/>
      <c r="R91" s="11"/>
      <c r="S91" s="11"/>
      <c r="T91" s="11"/>
      <c r="U91" s="11"/>
      <c r="V91" s="11"/>
      <c r="W91" s="11"/>
      <c r="X91" s="11"/>
      <c r="Y91" s="11"/>
      <c r="Z91" s="11"/>
      <c r="AA91" s="11"/>
      <c r="AB91" s="11"/>
      <c r="AC91" s="11"/>
      <c r="AD91" s="11"/>
      <c r="AE91" s="11"/>
      <c r="AF91" s="11"/>
      <c r="AG91" s="11"/>
      <c r="AH91" s="11"/>
      <c r="AI91" s="11"/>
      <c r="AJ91" s="11"/>
    </row>
    <row r="92" spans="1:36" x14ac:dyDescent="0.25">
      <c r="A92" s="94" t="s">
        <v>77</v>
      </c>
      <c r="B92" s="95"/>
      <c r="C92" s="95"/>
      <c r="D92" s="95"/>
      <c r="E92" s="95"/>
      <c r="F92" s="95"/>
      <c r="G92" s="95"/>
      <c r="H92" s="95"/>
      <c r="I92" s="95"/>
      <c r="J92" s="95"/>
      <c r="K92" s="96"/>
      <c r="L92" s="97"/>
      <c r="M92" s="97"/>
    </row>
    <row r="93" spans="1:36" x14ac:dyDescent="0.25">
      <c r="A93" s="4" t="s">
        <v>63</v>
      </c>
      <c r="B93" s="13" t="s">
        <v>72</v>
      </c>
      <c r="C93" s="17" t="s">
        <v>72</v>
      </c>
      <c r="D93" s="14">
        <v>18132</v>
      </c>
      <c r="E93" s="18">
        <v>0.31009999999999999</v>
      </c>
      <c r="F93" s="14">
        <v>18857</v>
      </c>
      <c r="G93" s="18">
        <v>0.40570000000000001</v>
      </c>
      <c r="H93" s="14">
        <v>26181</v>
      </c>
      <c r="I93" s="18">
        <v>0.41830000000000001</v>
      </c>
      <c r="J93" s="14">
        <v>19891</v>
      </c>
      <c r="K93" s="18">
        <v>0.38819999999999999</v>
      </c>
      <c r="L93" s="14">
        <v>1850553</v>
      </c>
      <c r="M93" s="18">
        <v>0.37969999999999998</v>
      </c>
    </row>
    <row r="94" spans="1:36" x14ac:dyDescent="0.25">
      <c r="A94" s="4" t="s">
        <v>64</v>
      </c>
      <c r="B94" s="13" t="s">
        <v>72</v>
      </c>
      <c r="C94" s="17" t="s">
        <v>72</v>
      </c>
      <c r="D94" s="14">
        <v>14494</v>
      </c>
      <c r="E94" s="18">
        <v>0.24790000000000001</v>
      </c>
      <c r="F94" s="14">
        <v>15422</v>
      </c>
      <c r="G94" s="18">
        <v>0.33179999999999998</v>
      </c>
      <c r="H94" s="14">
        <v>23044</v>
      </c>
      <c r="I94" s="18">
        <v>0.36820000000000003</v>
      </c>
      <c r="J94" s="14">
        <v>18854</v>
      </c>
      <c r="K94" s="18">
        <v>0.3679</v>
      </c>
      <c r="L94" s="14">
        <v>1806627</v>
      </c>
      <c r="M94" s="18">
        <v>0.37069999999999997</v>
      </c>
    </row>
    <row r="95" spans="1:36" x14ac:dyDescent="0.25">
      <c r="A95" s="4" t="s">
        <v>66</v>
      </c>
      <c r="B95" s="13" t="s">
        <v>72</v>
      </c>
      <c r="C95" s="17" t="s">
        <v>72</v>
      </c>
      <c r="D95" s="14">
        <v>7101</v>
      </c>
      <c r="E95" s="18">
        <v>0.12139999999999999</v>
      </c>
      <c r="F95" s="14">
        <v>3793</v>
      </c>
      <c r="G95" s="18">
        <v>8.1600000000000006E-2</v>
      </c>
      <c r="H95" s="14">
        <v>2183</v>
      </c>
      <c r="I95" s="18">
        <v>3.49E-2</v>
      </c>
      <c r="J95" s="14">
        <v>5746</v>
      </c>
      <c r="K95" s="18">
        <v>0.11210000000000001</v>
      </c>
      <c r="L95" s="14">
        <v>485160</v>
      </c>
      <c r="M95" s="18">
        <v>9.9599999999999994E-2</v>
      </c>
    </row>
    <row r="96" spans="1:36" x14ac:dyDescent="0.25">
      <c r="A96" s="4" t="s">
        <v>65</v>
      </c>
      <c r="B96" s="13" t="s">
        <v>72</v>
      </c>
      <c r="C96" s="17" t="s">
        <v>72</v>
      </c>
      <c r="D96" s="14">
        <v>18744</v>
      </c>
      <c r="E96" s="18">
        <v>0.3206</v>
      </c>
      <c r="F96" s="14">
        <v>8407</v>
      </c>
      <c r="G96" s="18">
        <v>0.18090000000000001</v>
      </c>
      <c r="H96" s="14">
        <v>11185</v>
      </c>
      <c r="I96" s="18">
        <v>0.1787</v>
      </c>
      <c r="J96" s="14">
        <v>6749</v>
      </c>
      <c r="K96" s="18">
        <v>0.13170000000000001</v>
      </c>
      <c r="L96" s="14">
        <v>730908</v>
      </c>
      <c r="M96" s="18">
        <v>0.15</v>
      </c>
    </row>
    <row r="97" spans="1:36" x14ac:dyDescent="0.25">
      <c r="A97" s="94" t="s">
        <v>76</v>
      </c>
      <c r="B97" s="95"/>
      <c r="C97" s="95"/>
      <c r="D97" s="95"/>
      <c r="E97" s="95"/>
      <c r="F97" s="95"/>
      <c r="G97" s="95"/>
      <c r="H97" s="95"/>
      <c r="I97" s="95"/>
      <c r="J97" s="95"/>
      <c r="K97" s="96"/>
      <c r="L97" s="97"/>
      <c r="M97" s="97"/>
    </row>
    <row r="98" spans="1:36" x14ac:dyDescent="0.25">
      <c r="A98" s="4" t="s">
        <v>63</v>
      </c>
      <c r="B98" s="13" t="s">
        <v>72</v>
      </c>
      <c r="C98" s="17" t="s">
        <v>72</v>
      </c>
      <c r="D98" s="14">
        <v>4572</v>
      </c>
      <c r="E98" s="18">
        <v>8.5300000000000001E-2</v>
      </c>
      <c r="F98" s="14">
        <v>6306</v>
      </c>
      <c r="G98" s="18">
        <v>0.1278</v>
      </c>
      <c r="H98" s="14">
        <v>13489</v>
      </c>
      <c r="I98" s="18">
        <v>0.23130000000000001</v>
      </c>
      <c r="J98" s="14">
        <v>7462</v>
      </c>
      <c r="K98" s="18">
        <v>0.15909999999999999</v>
      </c>
      <c r="L98" s="14">
        <v>720710</v>
      </c>
      <c r="M98" s="18">
        <v>0.16170000000000001</v>
      </c>
    </row>
    <row r="99" spans="1:36" x14ac:dyDescent="0.25">
      <c r="A99" s="4" t="s">
        <v>64</v>
      </c>
      <c r="B99" s="13" t="s">
        <v>72</v>
      </c>
      <c r="C99" s="17" t="s">
        <v>72</v>
      </c>
      <c r="D99" s="14">
        <v>8464</v>
      </c>
      <c r="E99" s="18">
        <v>0.158</v>
      </c>
      <c r="F99" s="14">
        <v>14735</v>
      </c>
      <c r="G99" s="18">
        <v>0.29859999999999998</v>
      </c>
      <c r="H99" s="14">
        <v>17153</v>
      </c>
      <c r="I99" s="18">
        <v>0.29409999999999997</v>
      </c>
      <c r="J99" s="14">
        <v>15063</v>
      </c>
      <c r="K99" s="18">
        <v>0.32100000000000001</v>
      </c>
      <c r="L99" s="14">
        <v>1435564</v>
      </c>
      <c r="M99" s="18">
        <v>0.3221</v>
      </c>
    </row>
    <row r="100" spans="1:36" x14ac:dyDescent="0.25">
      <c r="A100" s="4" t="s">
        <v>66</v>
      </c>
      <c r="B100" s="13" t="s">
        <v>72</v>
      </c>
      <c r="C100" s="17" t="s">
        <v>72</v>
      </c>
      <c r="D100" s="14">
        <v>14628</v>
      </c>
      <c r="E100" s="18">
        <v>0.27300000000000002</v>
      </c>
      <c r="F100" s="14">
        <v>14481</v>
      </c>
      <c r="G100" s="18">
        <v>0.29339999999999999</v>
      </c>
      <c r="H100" s="14">
        <v>12605</v>
      </c>
      <c r="I100" s="18">
        <v>0.21609999999999999</v>
      </c>
      <c r="J100" s="14">
        <v>10023</v>
      </c>
      <c r="K100" s="18">
        <v>0.21360000000000001</v>
      </c>
      <c r="L100" s="14">
        <v>1028616</v>
      </c>
      <c r="M100" s="18">
        <v>0.23080000000000001</v>
      </c>
    </row>
    <row r="101" spans="1:36" x14ac:dyDescent="0.25">
      <c r="A101" s="4" t="s">
        <v>65</v>
      </c>
      <c r="B101" s="13" t="s">
        <v>72</v>
      </c>
      <c r="C101" s="17" t="s">
        <v>72</v>
      </c>
      <c r="D101" s="14">
        <v>25915</v>
      </c>
      <c r="E101" s="18">
        <v>0.48370000000000002</v>
      </c>
      <c r="F101" s="14">
        <v>13831</v>
      </c>
      <c r="G101" s="18">
        <v>0.2802</v>
      </c>
      <c r="H101" s="14">
        <v>15084</v>
      </c>
      <c r="I101" s="18">
        <v>0.2586</v>
      </c>
      <c r="J101" s="14">
        <v>14369</v>
      </c>
      <c r="K101" s="18">
        <v>0.30630000000000002</v>
      </c>
      <c r="L101" s="14">
        <v>1272688</v>
      </c>
      <c r="M101" s="18">
        <v>0.28549999999999998</v>
      </c>
    </row>
    <row r="102" spans="1:36" x14ac:dyDescent="0.25">
      <c r="A102" s="92" t="s">
        <v>111</v>
      </c>
      <c r="B102" s="93"/>
      <c r="C102" s="93"/>
      <c r="D102" s="93"/>
      <c r="E102" s="93"/>
      <c r="F102" s="93"/>
      <c r="G102" s="93"/>
      <c r="H102" s="93"/>
      <c r="I102" s="93"/>
      <c r="J102" s="93"/>
      <c r="K102" s="93"/>
      <c r="L102" s="76"/>
      <c r="M102" s="76"/>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row>
    <row r="103" spans="1:36" x14ac:dyDescent="0.25">
      <c r="A103" s="30" t="s">
        <v>167</v>
      </c>
      <c r="B103" s="29" t="s">
        <v>72</v>
      </c>
      <c r="C103" s="29" t="s">
        <v>72</v>
      </c>
      <c r="D103" s="29" t="s">
        <v>72</v>
      </c>
      <c r="E103" s="29" t="s">
        <v>72</v>
      </c>
      <c r="F103" s="29" t="s">
        <v>72</v>
      </c>
      <c r="G103" s="29" t="s">
        <v>72</v>
      </c>
      <c r="H103" s="29" t="s">
        <v>72</v>
      </c>
      <c r="I103" s="29" t="s">
        <v>72</v>
      </c>
      <c r="J103" s="13">
        <v>18098</v>
      </c>
      <c r="K103" s="17">
        <v>0.42170000000000002</v>
      </c>
      <c r="L103" s="13">
        <v>1442294</v>
      </c>
      <c r="M103" s="17">
        <v>0.35670000000000002</v>
      </c>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row>
    <row r="104" spans="1:36" x14ac:dyDescent="0.25">
      <c r="A104" s="30" t="s">
        <v>168</v>
      </c>
      <c r="B104" s="29" t="s">
        <v>72</v>
      </c>
      <c r="C104" s="29" t="s">
        <v>72</v>
      </c>
      <c r="D104" s="29" t="s">
        <v>72</v>
      </c>
      <c r="E104" s="29" t="s">
        <v>72</v>
      </c>
      <c r="F104" s="29" t="s">
        <v>72</v>
      </c>
      <c r="G104" s="29" t="s">
        <v>72</v>
      </c>
      <c r="H104" s="29" t="s">
        <v>72</v>
      </c>
      <c r="I104" s="29" t="s">
        <v>72</v>
      </c>
      <c r="J104" s="13">
        <v>6324</v>
      </c>
      <c r="K104" s="17">
        <v>0.35149999999999998</v>
      </c>
      <c r="L104" s="13">
        <v>560577</v>
      </c>
      <c r="M104" s="17">
        <v>0.40860000000000002</v>
      </c>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row>
    <row r="105" spans="1:36" x14ac:dyDescent="0.25">
      <c r="A105" s="30" t="s">
        <v>169</v>
      </c>
      <c r="B105" s="29" t="s">
        <v>72</v>
      </c>
      <c r="C105" s="29" t="s">
        <v>72</v>
      </c>
      <c r="D105" s="29" t="s">
        <v>72</v>
      </c>
      <c r="E105" s="29" t="s">
        <v>72</v>
      </c>
      <c r="F105" s="29" t="s">
        <v>72</v>
      </c>
      <c r="G105" s="29" t="s">
        <v>72</v>
      </c>
      <c r="H105" s="29" t="s">
        <v>72</v>
      </c>
      <c r="I105" s="29" t="s">
        <v>72</v>
      </c>
      <c r="J105" s="13">
        <v>14864</v>
      </c>
      <c r="K105" s="17">
        <v>0.82130000000000003</v>
      </c>
      <c r="L105" s="13">
        <v>1279049</v>
      </c>
      <c r="M105" s="17">
        <v>0.88949999999999996</v>
      </c>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row>
    <row r="106" spans="1:36" x14ac:dyDescent="0.25">
      <c r="A106" s="92" t="s">
        <v>112</v>
      </c>
      <c r="B106" s="93"/>
      <c r="C106" s="93"/>
      <c r="D106" s="93"/>
      <c r="E106" s="93"/>
      <c r="F106" s="93"/>
      <c r="G106" s="93"/>
      <c r="H106" s="93"/>
      <c r="I106" s="93"/>
      <c r="J106" s="93"/>
      <c r="K106" s="93"/>
      <c r="L106" s="76"/>
      <c r="M106" s="76"/>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row>
    <row r="107" spans="1:36" x14ac:dyDescent="0.25">
      <c r="A107" s="30" t="s">
        <v>113</v>
      </c>
      <c r="B107" s="29" t="s">
        <v>72</v>
      </c>
      <c r="C107" s="29" t="s">
        <v>72</v>
      </c>
      <c r="D107" s="29" t="s">
        <v>72</v>
      </c>
      <c r="E107" s="29" t="s">
        <v>72</v>
      </c>
      <c r="F107" s="29" t="s">
        <v>72</v>
      </c>
      <c r="G107" s="29" t="s">
        <v>72</v>
      </c>
      <c r="H107" s="29" t="s">
        <v>72</v>
      </c>
      <c r="I107" s="29" t="s">
        <v>72</v>
      </c>
      <c r="J107" s="13">
        <v>46106</v>
      </c>
      <c r="K107" s="17">
        <v>0.86650000000000005</v>
      </c>
      <c r="L107" s="13">
        <v>4319955</v>
      </c>
      <c r="M107" s="17">
        <v>0.87470000000000003</v>
      </c>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row>
    <row r="108" spans="1:36" x14ac:dyDescent="0.25">
      <c r="A108" s="30" t="s">
        <v>114</v>
      </c>
      <c r="B108" s="29" t="s">
        <v>72</v>
      </c>
      <c r="C108" s="29" t="s">
        <v>72</v>
      </c>
      <c r="D108" s="29" t="s">
        <v>72</v>
      </c>
      <c r="E108" s="29" t="s">
        <v>72</v>
      </c>
      <c r="F108" s="29" t="s">
        <v>72</v>
      </c>
      <c r="G108" s="29" t="s">
        <v>72</v>
      </c>
      <c r="H108" s="29" t="s">
        <v>72</v>
      </c>
      <c r="I108" s="29" t="s">
        <v>72</v>
      </c>
      <c r="J108" s="13">
        <v>47792</v>
      </c>
      <c r="K108" s="17">
        <v>0.89500000000000002</v>
      </c>
      <c r="L108" s="13">
        <v>4377305</v>
      </c>
      <c r="M108" s="17">
        <v>0.88600000000000001</v>
      </c>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row>
    <row r="109" spans="1:36" x14ac:dyDescent="0.25">
      <c r="A109" s="30" t="s">
        <v>115</v>
      </c>
      <c r="B109" s="29" t="s">
        <v>72</v>
      </c>
      <c r="C109" s="29" t="s">
        <v>72</v>
      </c>
      <c r="D109" s="29" t="s">
        <v>72</v>
      </c>
      <c r="E109" s="29" t="s">
        <v>72</v>
      </c>
      <c r="F109" s="29" t="s">
        <v>72</v>
      </c>
      <c r="G109" s="29" t="s">
        <v>72</v>
      </c>
      <c r="H109" s="29" t="s">
        <v>72</v>
      </c>
      <c r="I109" s="29" t="s">
        <v>72</v>
      </c>
      <c r="J109" s="13">
        <v>34325</v>
      </c>
      <c r="K109" s="17">
        <v>0.73850000000000005</v>
      </c>
      <c r="L109" s="13">
        <v>2981719</v>
      </c>
      <c r="M109" s="17">
        <v>0.71020000000000005</v>
      </c>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row>
    <row r="110" spans="1:36" x14ac:dyDescent="0.25">
      <c r="A110" s="30" t="s">
        <v>116</v>
      </c>
      <c r="B110" s="29" t="s">
        <v>72</v>
      </c>
      <c r="C110" s="29" t="s">
        <v>72</v>
      </c>
      <c r="D110" s="29" t="s">
        <v>72</v>
      </c>
      <c r="E110" s="29" t="s">
        <v>72</v>
      </c>
      <c r="F110" s="29" t="s">
        <v>72</v>
      </c>
      <c r="G110" s="29" t="s">
        <v>72</v>
      </c>
      <c r="H110" s="29" t="s">
        <v>72</v>
      </c>
      <c r="I110" s="29" t="s">
        <v>72</v>
      </c>
      <c r="J110" s="13">
        <v>37417</v>
      </c>
      <c r="K110" s="17">
        <v>0.79449999999999998</v>
      </c>
      <c r="L110" s="13">
        <v>3319510</v>
      </c>
      <c r="M110" s="17">
        <v>0.77759999999999996</v>
      </c>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row>
    <row r="111" spans="1:36" x14ac:dyDescent="0.25">
      <c r="A111" s="30" t="s">
        <v>117</v>
      </c>
      <c r="B111" s="29" t="s">
        <v>72</v>
      </c>
      <c r="C111" s="29" t="s">
        <v>72</v>
      </c>
      <c r="D111" s="29" t="s">
        <v>72</v>
      </c>
      <c r="E111" s="29" t="s">
        <v>72</v>
      </c>
      <c r="F111" s="29" t="s">
        <v>72</v>
      </c>
      <c r="G111" s="29" t="s">
        <v>72</v>
      </c>
      <c r="H111" s="29" t="s">
        <v>72</v>
      </c>
      <c r="I111" s="29" t="s">
        <v>72</v>
      </c>
      <c r="J111" s="13">
        <v>33219</v>
      </c>
      <c r="K111" s="17">
        <v>0.70669999999999999</v>
      </c>
      <c r="L111" s="13">
        <v>2793775</v>
      </c>
      <c r="M111" s="17">
        <v>0.66159999999999997</v>
      </c>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row>
  </sheetData>
  <mergeCells count="44">
    <mergeCell ref="A102:K102"/>
    <mergeCell ref="L102:M102"/>
    <mergeCell ref="A106:K106"/>
    <mergeCell ref="L106:M106"/>
    <mergeCell ref="A90:K90"/>
    <mergeCell ref="L90:M90"/>
    <mergeCell ref="A92:K92"/>
    <mergeCell ref="L92:M92"/>
    <mergeCell ref="A97:K97"/>
    <mergeCell ref="L97:M97"/>
    <mergeCell ref="A77:K77"/>
    <mergeCell ref="L77:M77"/>
    <mergeCell ref="A81:K81"/>
    <mergeCell ref="L81:M81"/>
    <mergeCell ref="A84:K84"/>
    <mergeCell ref="L84:M84"/>
    <mergeCell ref="A48:K48"/>
    <mergeCell ref="L48:M48"/>
    <mergeCell ref="A66:K66"/>
    <mergeCell ref="L66:M66"/>
    <mergeCell ref="A71:K71"/>
    <mergeCell ref="L71:M71"/>
    <mergeCell ref="A1:M1"/>
    <mergeCell ref="A2:M2"/>
    <mergeCell ref="L4:M4"/>
    <mergeCell ref="B5:C5"/>
    <mergeCell ref="D5:E5"/>
    <mergeCell ref="F5:G5"/>
    <mergeCell ref="H5:I5"/>
    <mergeCell ref="L5:M5"/>
    <mergeCell ref="J5:K5"/>
    <mergeCell ref="B4:K4"/>
    <mergeCell ref="A7:K7"/>
    <mergeCell ref="L7:M7"/>
    <mergeCell ref="A19:K19"/>
    <mergeCell ref="L19:M19"/>
    <mergeCell ref="A27:K27"/>
    <mergeCell ref="L27:M27"/>
    <mergeCell ref="A36:K36"/>
    <mergeCell ref="L36:M36"/>
    <mergeCell ref="A41:K41"/>
    <mergeCell ref="L41:M41"/>
    <mergeCell ref="A47:K47"/>
    <mergeCell ref="L47:M47"/>
  </mergeCells>
  <pageMargins left="0.25" right="0.25" top="0.75" bottom="0.75" header="0.3" footer="0.3"/>
  <pageSetup paperSize="5" scale="67" fitToHeight="0" orientation="landscape" r:id="rId1"/>
  <rowBreaks count="1" manualBreakCount="1">
    <brk id="46"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pageSetUpPr fitToPage="1"/>
  </sheetPr>
  <dimension ref="A1:AJ111"/>
  <sheetViews>
    <sheetView showGridLines="0" zoomScale="85" zoomScaleNormal="85" workbookViewId="0">
      <pane xSplit="1" ySplit="6" topLeftCell="B19" activePane="bottomRight" state="frozen"/>
      <selection activeCell="A62" sqref="A62"/>
      <selection pane="topRight" activeCell="A62" sqref="A62"/>
      <selection pane="bottomLeft" activeCell="A62" sqref="A62"/>
      <selection pane="bottomRight" activeCell="A5" sqref="A5"/>
    </sheetView>
  </sheetViews>
  <sheetFormatPr defaultColWidth="9.140625" defaultRowHeight="15" x14ac:dyDescent="0.25"/>
  <cols>
    <col min="1" max="1" width="116.7109375" style="1" customWidth="1"/>
    <col min="2" max="2" width="14" style="22" customWidth="1"/>
    <col min="3" max="3" width="14" style="23" customWidth="1"/>
    <col min="4" max="4" width="14" style="22" customWidth="1"/>
    <col min="5" max="5" width="14" style="23" customWidth="1"/>
    <col min="6" max="6" width="14" style="22" customWidth="1"/>
    <col min="7" max="7" width="14" style="23" customWidth="1"/>
    <col min="8" max="9" width="14" style="1" customWidth="1"/>
    <col min="10" max="13" width="13.28515625" style="1" customWidth="1"/>
    <col min="14" max="16384" width="9.140625" style="1"/>
  </cols>
  <sheetData>
    <row r="1" spans="1:13" ht="18.75" x14ac:dyDescent="0.3">
      <c r="A1" s="78" t="s">
        <v>204</v>
      </c>
      <c r="B1" s="78"/>
      <c r="C1" s="78"/>
      <c r="D1" s="78"/>
      <c r="E1" s="78"/>
      <c r="F1" s="78"/>
      <c r="G1" s="78"/>
      <c r="H1" s="78"/>
      <c r="I1" s="78"/>
      <c r="J1" s="78"/>
      <c r="K1" s="78"/>
      <c r="L1" s="78"/>
      <c r="M1" s="78"/>
    </row>
    <row r="2" spans="1:13" ht="16.5" x14ac:dyDescent="0.25">
      <c r="A2" s="103" t="s">
        <v>205</v>
      </c>
      <c r="B2" s="103"/>
      <c r="C2" s="103"/>
      <c r="D2" s="103"/>
      <c r="E2" s="103"/>
      <c r="F2" s="103"/>
      <c r="G2" s="103"/>
      <c r="H2" s="103"/>
      <c r="I2" s="103"/>
      <c r="J2" s="103"/>
      <c r="K2" s="103"/>
      <c r="L2" s="103"/>
      <c r="M2" s="103"/>
    </row>
    <row r="4" spans="1:13" x14ac:dyDescent="0.25">
      <c r="B4" s="98" t="s">
        <v>206</v>
      </c>
      <c r="C4" s="99"/>
      <c r="D4" s="99"/>
      <c r="E4" s="99"/>
      <c r="F4" s="99"/>
      <c r="G4" s="99"/>
      <c r="H4" s="99"/>
      <c r="I4" s="99"/>
      <c r="J4" s="99"/>
      <c r="K4" s="100"/>
      <c r="L4" s="104" t="s">
        <v>71</v>
      </c>
      <c r="M4" s="104"/>
    </row>
    <row r="5" spans="1:13" x14ac:dyDescent="0.25">
      <c r="B5" s="101">
        <v>2009</v>
      </c>
      <c r="C5" s="101"/>
      <c r="D5" s="101">
        <v>2011</v>
      </c>
      <c r="E5" s="101"/>
      <c r="F5" s="101">
        <v>2013</v>
      </c>
      <c r="G5" s="101"/>
      <c r="H5" s="101">
        <v>2015</v>
      </c>
      <c r="I5" s="101"/>
      <c r="J5" s="101">
        <v>2017</v>
      </c>
      <c r="K5" s="101"/>
      <c r="L5" s="102">
        <v>2017</v>
      </c>
      <c r="M5" s="102"/>
    </row>
    <row r="6" spans="1:13" x14ac:dyDescent="0.25">
      <c r="B6" s="15" t="s">
        <v>69</v>
      </c>
      <c r="C6" s="19" t="s">
        <v>70</v>
      </c>
      <c r="D6" s="15" t="s">
        <v>69</v>
      </c>
      <c r="E6" s="19" t="s">
        <v>70</v>
      </c>
      <c r="F6" s="15" t="s">
        <v>69</v>
      </c>
      <c r="G6" s="19" t="s">
        <v>70</v>
      </c>
      <c r="H6" s="8" t="s">
        <v>69</v>
      </c>
      <c r="I6" s="8" t="s">
        <v>70</v>
      </c>
      <c r="J6" s="8" t="s">
        <v>69</v>
      </c>
      <c r="K6" s="8" t="s">
        <v>70</v>
      </c>
      <c r="L6" s="46" t="s">
        <v>69</v>
      </c>
      <c r="M6" s="46" t="s">
        <v>70</v>
      </c>
    </row>
    <row r="7" spans="1:13" x14ac:dyDescent="0.25">
      <c r="A7" s="92" t="s">
        <v>55</v>
      </c>
      <c r="B7" s="93"/>
      <c r="C7" s="93"/>
      <c r="D7" s="93"/>
      <c r="E7" s="93"/>
      <c r="F7" s="93"/>
      <c r="G7" s="93"/>
      <c r="H7" s="93"/>
      <c r="I7" s="93"/>
      <c r="J7" s="93"/>
      <c r="K7" s="93"/>
      <c r="L7" s="76"/>
      <c r="M7" s="76"/>
    </row>
    <row r="8" spans="1:13" x14ac:dyDescent="0.25">
      <c r="A8" s="5" t="s">
        <v>0</v>
      </c>
      <c r="B8" s="13">
        <v>225565</v>
      </c>
      <c r="C8" s="17">
        <v>0.89410000000000001</v>
      </c>
      <c r="D8" s="13">
        <v>203477</v>
      </c>
      <c r="E8" s="17">
        <v>0.8155</v>
      </c>
      <c r="F8" s="13">
        <v>240318</v>
      </c>
      <c r="G8" s="17">
        <v>0.90680000000000005</v>
      </c>
      <c r="H8" s="13">
        <v>237252</v>
      </c>
      <c r="I8" s="17">
        <v>0.91539999999999999</v>
      </c>
      <c r="J8" s="12">
        <v>256908</v>
      </c>
      <c r="K8" s="16">
        <v>0.90410000000000001</v>
      </c>
      <c r="L8" s="12">
        <v>5040164</v>
      </c>
      <c r="M8" s="16">
        <v>0.93500000000000005</v>
      </c>
    </row>
    <row r="9" spans="1:13" x14ac:dyDescent="0.25">
      <c r="A9" s="6" t="s">
        <v>151</v>
      </c>
      <c r="B9" s="13">
        <v>181867</v>
      </c>
      <c r="C9" s="17">
        <v>0.72089999999999999</v>
      </c>
      <c r="D9" s="13">
        <v>132296</v>
      </c>
      <c r="E9" s="17">
        <v>0.5302</v>
      </c>
      <c r="F9" s="13">
        <v>164014</v>
      </c>
      <c r="G9" s="17">
        <v>0.61890000000000001</v>
      </c>
      <c r="H9" s="13">
        <v>147898</v>
      </c>
      <c r="I9" s="17">
        <v>0.57069999999999999</v>
      </c>
      <c r="J9" s="12">
        <v>143900</v>
      </c>
      <c r="K9" s="16">
        <v>0.50639999999999996</v>
      </c>
      <c r="L9" s="12">
        <v>3133456</v>
      </c>
      <c r="M9" s="16">
        <v>0.58130000000000004</v>
      </c>
    </row>
    <row r="10" spans="1:13" x14ac:dyDescent="0.25">
      <c r="A10" s="60" t="s">
        <v>152</v>
      </c>
      <c r="B10" s="13">
        <v>161798</v>
      </c>
      <c r="C10" s="17">
        <v>0.64139999999999997</v>
      </c>
      <c r="D10" s="13">
        <v>120810</v>
      </c>
      <c r="E10" s="17">
        <v>0.48420000000000002</v>
      </c>
      <c r="F10" s="13">
        <v>146136</v>
      </c>
      <c r="G10" s="17">
        <v>0.5514</v>
      </c>
      <c r="H10" s="13">
        <v>127206</v>
      </c>
      <c r="I10" s="17">
        <v>0.49080000000000001</v>
      </c>
      <c r="J10" s="12">
        <v>126022</v>
      </c>
      <c r="K10" s="16">
        <v>0.44350000000000001</v>
      </c>
      <c r="L10" s="12">
        <v>2663744</v>
      </c>
      <c r="M10" s="16">
        <v>0.49409999999999998</v>
      </c>
    </row>
    <row r="11" spans="1:13" x14ac:dyDescent="0.25">
      <c r="A11" s="60" t="s">
        <v>172</v>
      </c>
      <c r="B11" s="13">
        <v>20069</v>
      </c>
      <c r="C11" s="17">
        <v>7.9600000000000004E-2</v>
      </c>
      <c r="D11" s="13">
        <v>11487</v>
      </c>
      <c r="E11" s="17">
        <v>4.5999999999999999E-2</v>
      </c>
      <c r="F11" s="13">
        <v>17878</v>
      </c>
      <c r="G11" s="17">
        <v>6.7500000000000004E-2</v>
      </c>
      <c r="H11" s="13">
        <v>20692</v>
      </c>
      <c r="I11" s="17">
        <v>7.9799999999999996E-2</v>
      </c>
      <c r="J11" s="12">
        <v>17877</v>
      </c>
      <c r="K11" s="16">
        <v>6.2899999999999998E-2</v>
      </c>
      <c r="L11" s="12">
        <v>469711</v>
      </c>
      <c r="M11" s="16">
        <v>8.7099999999999997E-2</v>
      </c>
    </row>
    <row r="12" spans="1:13" x14ac:dyDescent="0.25">
      <c r="A12" s="6" t="s">
        <v>153</v>
      </c>
      <c r="B12" s="13">
        <v>43698</v>
      </c>
      <c r="C12" s="17">
        <v>0.17319999999999999</v>
      </c>
      <c r="D12" s="13">
        <v>71181</v>
      </c>
      <c r="E12" s="17">
        <v>0.2853</v>
      </c>
      <c r="F12" s="13">
        <v>76305</v>
      </c>
      <c r="G12" s="17">
        <v>0.28789999999999999</v>
      </c>
      <c r="H12" s="13">
        <v>89354</v>
      </c>
      <c r="I12" s="17">
        <v>0.3448</v>
      </c>
      <c r="J12" s="12">
        <v>113009</v>
      </c>
      <c r="K12" s="16">
        <v>0.3977</v>
      </c>
      <c r="L12" s="12">
        <v>1906708</v>
      </c>
      <c r="M12" s="16">
        <v>0.35370000000000001</v>
      </c>
    </row>
    <row r="13" spans="1:13" x14ac:dyDescent="0.25">
      <c r="A13" s="60" t="s">
        <v>1</v>
      </c>
      <c r="B13" s="13">
        <v>19875</v>
      </c>
      <c r="C13" s="17">
        <v>7.8799999999999995E-2</v>
      </c>
      <c r="D13" s="13">
        <v>25606</v>
      </c>
      <c r="E13" s="17">
        <v>0.1026</v>
      </c>
      <c r="F13" s="13">
        <v>30968</v>
      </c>
      <c r="G13" s="17">
        <v>0.1168</v>
      </c>
      <c r="H13" s="13">
        <v>26378</v>
      </c>
      <c r="I13" s="17">
        <v>0.1018</v>
      </c>
      <c r="J13" s="12">
        <v>37761</v>
      </c>
      <c r="K13" s="16">
        <v>0.13289999999999999</v>
      </c>
      <c r="L13" s="12">
        <v>776305</v>
      </c>
      <c r="M13" s="16">
        <v>0.14399999999999999</v>
      </c>
    </row>
    <row r="14" spans="1:13" x14ac:dyDescent="0.25">
      <c r="A14" s="60" t="s">
        <v>95</v>
      </c>
      <c r="B14" s="13">
        <v>23823</v>
      </c>
      <c r="C14" s="17">
        <v>9.4399999999999998E-2</v>
      </c>
      <c r="D14" s="13">
        <v>45575</v>
      </c>
      <c r="E14" s="17">
        <v>0.1827</v>
      </c>
      <c r="F14" s="13">
        <v>45337</v>
      </c>
      <c r="G14" s="17">
        <v>0.1711</v>
      </c>
      <c r="H14" s="13">
        <v>62976</v>
      </c>
      <c r="I14" s="17">
        <v>0.24299999999999999</v>
      </c>
      <c r="J14" s="12">
        <v>75248</v>
      </c>
      <c r="K14" s="16">
        <v>0.26479999999999998</v>
      </c>
      <c r="L14" s="12">
        <v>1130403</v>
      </c>
      <c r="M14" s="16">
        <v>0.2097</v>
      </c>
    </row>
    <row r="15" spans="1:13" x14ac:dyDescent="0.25">
      <c r="A15" s="5" t="s">
        <v>4</v>
      </c>
      <c r="B15" s="13">
        <v>26707</v>
      </c>
      <c r="C15" s="17">
        <v>0.10589999999999999</v>
      </c>
      <c r="D15" s="13">
        <v>46024</v>
      </c>
      <c r="E15" s="17">
        <v>0.1845</v>
      </c>
      <c r="F15" s="13">
        <v>24702</v>
      </c>
      <c r="G15" s="17">
        <v>9.3200000000000005E-2</v>
      </c>
      <c r="H15" s="13">
        <v>21915</v>
      </c>
      <c r="I15" s="17">
        <v>8.4599999999999995E-2</v>
      </c>
      <c r="J15" s="12">
        <v>27261</v>
      </c>
      <c r="K15" s="16">
        <v>9.5899999999999999E-2</v>
      </c>
      <c r="L15" s="12">
        <v>350423</v>
      </c>
      <c r="M15" s="16">
        <v>6.5000000000000002E-2</v>
      </c>
    </row>
    <row r="16" spans="1:13" x14ac:dyDescent="0.25">
      <c r="A16" s="5" t="s">
        <v>154</v>
      </c>
      <c r="B16" s="29" t="s">
        <v>72</v>
      </c>
      <c r="C16" s="29" t="s">
        <v>72</v>
      </c>
      <c r="D16" s="29" t="s">
        <v>72</v>
      </c>
      <c r="E16" s="29" t="s">
        <v>72</v>
      </c>
      <c r="F16" s="13">
        <v>17225</v>
      </c>
      <c r="G16" s="17">
        <v>7.1900000000000006E-2</v>
      </c>
      <c r="H16" s="13">
        <v>37717</v>
      </c>
      <c r="I16" s="17">
        <v>0.15959999999999999</v>
      </c>
      <c r="J16" s="12">
        <v>46225</v>
      </c>
      <c r="K16" s="16">
        <v>0.1802</v>
      </c>
      <c r="L16" s="12">
        <v>792477</v>
      </c>
      <c r="M16" s="16">
        <v>0.15840000000000001</v>
      </c>
    </row>
    <row r="17" spans="1:36" x14ac:dyDescent="0.25">
      <c r="A17" s="7" t="s">
        <v>155</v>
      </c>
      <c r="B17" s="13">
        <v>89727</v>
      </c>
      <c r="C17" s="17">
        <v>0.87860000000000005</v>
      </c>
      <c r="D17" s="29" t="s">
        <v>72</v>
      </c>
      <c r="E17" s="29" t="s">
        <v>72</v>
      </c>
      <c r="F17" s="13">
        <v>90626</v>
      </c>
      <c r="G17" s="17">
        <v>0.79430000000000001</v>
      </c>
      <c r="H17" s="13">
        <v>86427</v>
      </c>
      <c r="I17" s="17">
        <v>0.90239999999999998</v>
      </c>
      <c r="J17" s="12">
        <v>98923</v>
      </c>
      <c r="K17" s="16">
        <v>0.86180000000000001</v>
      </c>
      <c r="L17" s="12">
        <v>1695325</v>
      </c>
      <c r="M17" s="16">
        <v>0.85940000000000005</v>
      </c>
    </row>
    <row r="18" spans="1:36" x14ac:dyDescent="0.25">
      <c r="A18" s="7" t="s">
        <v>156</v>
      </c>
      <c r="B18" s="13">
        <v>79518</v>
      </c>
      <c r="C18" s="17">
        <v>0.88400000000000001</v>
      </c>
      <c r="D18" s="29" t="s">
        <v>72</v>
      </c>
      <c r="E18" s="29" t="s">
        <v>72</v>
      </c>
      <c r="F18" s="13">
        <v>86676</v>
      </c>
      <c r="G18" s="17">
        <v>0.94410000000000005</v>
      </c>
      <c r="H18" s="13">
        <v>77052</v>
      </c>
      <c r="I18" s="17">
        <v>0.89149999999999996</v>
      </c>
      <c r="J18" s="12">
        <v>84125</v>
      </c>
      <c r="K18" s="16">
        <v>0.84299999999999997</v>
      </c>
      <c r="L18" s="12">
        <v>1563731</v>
      </c>
      <c r="M18" s="16">
        <v>0.90739999999999998</v>
      </c>
    </row>
    <row r="19" spans="1:36" x14ac:dyDescent="0.25">
      <c r="A19" s="92" t="s">
        <v>61</v>
      </c>
      <c r="B19" s="93"/>
      <c r="C19" s="93"/>
      <c r="D19" s="93"/>
      <c r="E19" s="93"/>
      <c r="F19" s="93"/>
      <c r="G19" s="93"/>
      <c r="H19" s="93"/>
      <c r="I19" s="93"/>
      <c r="J19" s="93"/>
      <c r="K19" s="93"/>
      <c r="L19" s="76"/>
      <c r="M19" s="76"/>
    </row>
    <row r="20" spans="1:36" x14ac:dyDescent="0.25">
      <c r="A20" s="33" t="s">
        <v>16</v>
      </c>
      <c r="B20" s="13">
        <v>210244</v>
      </c>
      <c r="C20" s="17">
        <v>0.83420000000000005</v>
      </c>
      <c r="D20" s="13">
        <v>192608</v>
      </c>
      <c r="E20" s="17">
        <v>0.77600000000000002</v>
      </c>
      <c r="F20" s="13">
        <v>197937</v>
      </c>
      <c r="G20" s="17">
        <v>0.74729999999999996</v>
      </c>
      <c r="H20" s="13">
        <v>209126</v>
      </c>
      <c r="I20" s="17">
        <v>0.80689999999999995</v>
      </c>
      <c r="J20" s="13">
        <v>211091</v>
      </c>
      <c r="K20" s="17">
        <v>0.74370000000000003</v>
      </c>
      <c r="L20" s="13">
        <v>4240858</v>
      </c>
      <c r="M20" s="17">
        <v>0.79290000000000005</v>
      </c>
    </row>
    <row r="21" spans="1:36" x14ac:dyDescent="0.25">
      <c r="A21" s="33" t="s">
        <v>27</v>
      </c>
      <c r="B21" s="13">
        <v>61653</v>
      </c>
      <c r="C21" s="17">
        <v>0.2465</v>
      </c>
      <c r="D21" s="13">
        <v>72367</v>
      </c>
      <c r="E21" s="17">
        <v>0.29239999999999999</v>
      </c>
      <c r="F21" s="13">
        <v>92689</v>
      </c>
      <c r="G21" s="17">
        <v>0.35160000000000002</v>
      </c>
      <c r="H21" s="13">
        <v>61021</v>
      </c>
      <c r="I21" s="17">
        <v>0.2427</v>
      </c>
      <c r="J21" s="13">
        <v>89132</v>
      </c>
      <c r="K21" s="17">
        <v>0.31580000000000003</v>
      </c>
      <c r="L21" s="13">
        <v>1539564</v>
      </c>
      <c r="M21" s="17">
        <v>0.29060000000000002</v>
      </c>
    </row>
    <row r="22" spans="1:36" x14ac:dyDescent="0.25">
      <c r="A22" s="33" t="s">
        <v>28</v>
      </c>
      <c r="B22" s="13">
        <v>56803</v>
      </c>
      <c r="C22" s="17">
        <v>0.2271</v>
      </c>
      <c r="D22" s="13">
        <v>47419</v>
      </c>
      <c r="E22" s="17">
        <v>0.19159999999999999</v>
      </c>
      <c r="F22" s="13">
        <v>50589</v>
      </c>
      <c r="G22" s="17">
        <v>0.19189999999999999</v>
      </c>
      <c r="H22" s="13">
        <v>55509</v>
      </c>
      <c r="I22" s="17">
        <v>0.2208</v>
      </c>
      <c r="J22" s="13">
        <v>68354</v>
      </c>
      <c r="K22" s="17">
        <v>0.2422</v>
      </c>
      <c r="L22" s="13">
        <v>1187282</v>
      </c>
      <c r="M22" s="17">
        <v>0.22409999999999999</v>
      </c>
    </row>
    <row r="23" spans="1:36" x14ac:dyDescent="0.25">
      <c r="A23" s="33" t="s">
        <v>81</v>
      </c>
      <c r="B23" s="13">
        <v>131652</v>
      </c>
      <c r="C23" s="17">
        <v>0.52639999999999998</v>
      </c>
      <c r="D23" s="13">
        <v>127750</v>
      </c>
      <c r="E23" s="17">
        <v>0.5161</v>
      </c>
      <c r="F23" s="13">
        <v>120317</v>
      </c>
      <c r="G23" s="17">
        <v>0.45639999999999997</v>
      </c>
      <c r="H23" s="13">
        <v>134889</v>
      </c>
      <c r="I23" s="17">
        <v>0.53649999999999998</v>
      </c>
      <c r="J23" s="13">
        <v>124754</v>
      </c>
      <c r="K23" s="17">
        <v>0.442</v>
      </c>
      <c r="L23" s="13">
        <v>2571287</v>
      </c>
      <c r="M23" s="17">
        <v>0.48530000000000001</v>
      </c>
    </row>
    <row r="24" spans="1:36" x14ac:dyDescent="0.25">
      <c r="A24" s="33" t="s">
        <v>80</v>
      </c>
      <c r="B24" s="13">
        <v>165434</v>
      </c>
      <c r="C24" s="17">
        <v>0.66300000000000003</v>
      </c>
      <c r="D24" s="13">
        <v>146964</v>
      </c>
      <c r="E24" s="17">
        <v>0.59370000000000001</v>
      </c>
      <c r="F24" s="13">
        <v>154332</v>
      </c>
      <c r="G24" s="17">
        <v>0.58630000000000004</v>
      </c>
      <c r="H24" s="13">
        <v>172805</v>
      </c>
      <c r="I24" s="17">
        <v>0.68730000000000002</v>
      </c>
      <c r="J24" s="13">
        <v>163497</v>
      </c>
      <c r="K24" s="17">
        <v>0.57930000000000004</v>
      </c>
      <c r="L24" s="13">
        <v>3291036</v>
      </c>
      <c r="M24" s="17">
        <v>0.62350000000000005</v>
      </c>
    </row>
    <row r="25" spans="1:36" x14ac:dyDescent="0.25">
      <c r="A25" s="33" t="s">
        <v>29</v>
      </c>
      <c r="B25" s="13">
        <v>84253</v>
      </c>
      <c r="C25" s="17">
        <v>0.33629999999999999</v>
      </c>
      <c r="D25" s="13">
        <v>69130</v>
      </c>
      <c r="E25" s="17">
        <v>0.27850000000000003</v>
      </c>
      <c r="F25" s="13">
        <v>82683</v>
      </c>
      <c r="G25" s="17">
        <v>0.31290000000000001</v>
      </c>
      <c r="H25" s="13">
        <v>87948</v>
      </c>
      <c r="I25" s="17">
        <v>0.33989999999999998</v>
      </c>
      <c r="J25" s="13">
        <v>93882</v>
      </c>
      <c r="K25" s="17">
        <v>0.33110000000000001</v>
      </c>
      <c r="L25" s="13">
        <v>1962944</v>
      </c>
      <c r="M25" s="17">
        <v>0.36809999999999998</v>
      </c>
    </row>
    <row r="26" spans="1:36" x14ac:dyDescent="0.25">
      <c r="A26" s="33" t="s">
        <v>74</v>
      </c>
      <c r="B26" s="13">
        <v>232614</v>
      </c>
      <c r="C26" s="17">
        <v>0.92210000000000003</v>
      </c>
      <c r="D26" s="13">
        <v>197486</v>
      </c>
      <c r="E26" s="17">
        <v>0.79990000000000006</v>
      </c>
      <c r="F26" s="13">
        <v>221778</v>
      </c>
      <c r="G26" s="17">
        <v>0.84050000000000002</v>
      </c>
      <c r="H26" s="13">
        <v>227435</v>
      </c>
      <c r="I26" s="17">
        <v>0.87780000000000002</v>
      </c>
      <c r="J26" s="13">
        <v>230356</v>
      </c>
      <c r="K26" s="17">
        <v>0.81279999999999997</v>
      </c>
      <c r="L26" s="13">
        <v>4508662</v>
      </c>
      <c r="M26" s="17">
        <v>0.84240000000000004</v>
      </c>
    </row>
    <row r="27" spans="1:36" x14ac:dyDescent="0.25">
      <c r="A27" s="94" t="s">
        <v>129</v>
      </c>
      <c r="B27" s="95"/>
      <c r="C27" s="95"/>
      <c r="D27" s="95"/>
      <c r="E27" s="95"/>
      <c r="F27" s="95"/>
      <c r="G27" s="95"/>
      <c r="H27" s="95"/>
      <c r="I27" s="95"/>
      <c r="J27" s="95"/>
      <c r="K27" s="96"/>
      <c r="L27" s="97"/>
      <c r="M27" s="97"/>
      <c r="N27" s="11"/>
      <c r="O27" s="11"/>
      <c r="P27" s="11"/>
      <c r="Q27" s="11"/>
      <c r="R27" s="11"/>
      <c r="S27" s="11"/>
      <c r="T27" s="11"/>
      <c r="U27" s="11"/>
      <c r="V27" s="11"/>
      <c r="W27" s="11"/>
      <c r="X27" s="11"/>
      <c r="Y27" s="11"/>
      <c r="Z27" s="11"/>
      <c r="AA27" s="11"/>
      <c r="AB27" s="11"/>
      <c r="AC27" s="11"/>
      <c r="AD27" s="11"/>
      <c r="AE27" s="11"/>
      <c r="AF27" s="11"/>
      <c r="AG27" s="11"/>
      <c r="AH27" s="11"/>
      <c r="AI27" s="11"/>
      <c r="AJ27" s="11"/>
    </row>
    <row r="28" spans="1:36" x14ac:dyDescent="0.25">
      <c r="A28" s="34" t="s">
        <v>125</v>
      </c>
      <c r="B28" s="29" t="s">
        <v>72</v>
      </c>
      <c r="C28" s="29" t="s">
        <v>72</v>
      </c>
      <c r="D28" s="29" t="s">
        <v>72</v>
      </c>
      <c r="E28" s="29" t="s">
        <v>72</v>
      </c>
      <c r="F28" s="29" t="s">
        <v>72</v>
      </c>
      <c r="G28" s="29" t="s">
        <v>72</v>
      </c>
      <c r="H28" s="29" t="s">
        <v>72</v>
      </c>
      <c r="I28" s="29" t="s">
        <v>72</v>
      </c>
      <c r="J28" s="13">
        <v>23299</v>
      </c>
      <c r="K28" s="17">
        <v>0.50160000000000005</v>
      </c>
      <c r="L28" s="13">
        <v>369714</v>
      </c>
      <c r="M28" s="17">
        <v>0.49759999999999999</v>
      </c>
      <c r="N28" s="11"/>
      <c r="O28" s="11"/>
      <c r="P28" s="11"/>
      <c r="Q28" s="11"/>
      <c r="R28" s="11"/>
      <c r="S28" s="11"/>
      <c r="T28" s="11"/>
      <c r="U28" s="11"/>
      <c r="V28" s="11"/>
      <c r="W28" s="11"/>
      <c r="X28" s="11"/>
      <c r="Y28" s="11"/>
      <c r="Z28" s="11"/>
      <c r="AA28" s="11"/>
      <c r="AB28" s="11"/>
      <c r="AC28" s="11"/>
      <c r="AD28" s="11"/>
      <c r="AE28" s="11"/>
      <c r="AF28" s="11"/>
      <c r="AG28" s="11"/>
      <c r="AH28" s="11"/>
      <c r="AI28" s="11"/>
      <c r="AJ28" s="11"/>
    </row>
    <row r="29" spans="1:36" x14ac:dyDescent="0.25">
      <c r="A29" s="34" t="s">
        <v>124</v>
      </c>
      <c r="B29" s="29" t="s">
        <v>72</v>
      </c>
      <c r="C29" s="29" t="s">
        <v>72</v>
      </c>
      <c r="D29" s="29" t="s">
        <v>72</v>
      </c>
      <c r="E29" s="29" t="s">
        <v>72</v>
      </c>
      <c r="F29" s="29" t="s">
        <v>72</v>
      </c>
      <c r="G29" s="29" t="s">
        <v>72</v>
      </c>
      <c r="H29" s="29" t="s">
        <v>72</v>
      </c>
      <c r="I29" s="29" t="s">
        <v>72</v>
      </c>
      <c r="J29" s="29" t="s">
        <v>72</v>
      </c>
      <c r="K29" s="29" t="s">
        <v>72</v>
      </c>
      <c r="L29" s="13">
        <v>61434</v>
      </c>
      <c r="M29" s="17">
        <v>8.2699999999999996E-2</v>
      </c>
      <c r="N29" s="11"/>
      <c r="O29" s="11"/>
      <c r="P29" s="11"/>
      <c r="Q29" s="11"/>
      <c r="R29" s="11"/>
      <c r="S29" s="11"/>
      <c r="T29" s="11"/>
      <c r="U29" s="11"/>
      <c r="V29" s="11"/>
      <c r="W29" s="11"/>
      <c r="X29" s="11"/>
      <c r="Y29" s="11"/>
      <c r="Z29" s="11"/>
      <c r="AA29" s="11"/>
      <c r="AB29" s="11"/>
      <c r="AC29" s="11"/>
      <c r="AD29" s="11"/>
      <c r="AE29" s="11"/>
      <c r="AF29" s="11"/>
      <c r="AG29" s="11"/>
      <c r="AH29" s="11"/>
      <c r="AI29" s="11"/>
      <c r="AJ29" s="11"/>
    </row>
    <row r="30" spans="1:36" x14ac:dyDescent="0.25">
      <c r="A30" s="34" t="s">
        <v>128</v>
      </c>
      <c r="B30" s="29" t="s">
        <v>72</v>
      </c>
      <c r="C30" s="29" t="s">
        <v>72</v>
      </c>
      <c r="D30" s="29" t="s">
        <v>72</v>
      </c>
      <c r="E30" s="29" t="s">
        <v>72</v>
      </c>
      <c r="F30" s="29" t="s">
        <v>72</v>
      </c>
      <c r="G30" s="29" t="s">
        <v>72</v>
      </c>
      <c r="H30" s="29" t="s">
        <v>72</v>
      </c>
      <c r="I30" s="29" t="s">
        <v>72</v>
      </c>
      <c r="J30" s="29" t="s">
        <v>72</v>
      </c>
      <c r="K30" s="29" t="s">
        <v>72</v>
      </c>
      <c r="L30" s="13">
        <v>44030</v>
      </c>
      <c r="M30" s="17">
        <v>5.9299999999999999E-2</v>
      </c>
      <c r="N30" s="11"/>
      <c r="O30" s="11"/>
      <c r="P30" s="11"/>
      <c r="Q30" s="11"/>
      <c r="R30" s="11"/>
      <c r="S30" s="11"/>
      <c r="T30" s="11"/>
      <c r="U30" s="11"/>
      <c r="V30" s="11"/>
      <c r="W30" s="11"/>
      <c r="X30" s="11"/>
      <c r="Y30" s="11"/>
      <c r="Z30" s="11"/>
      <c r="AA30" s="11"/>
      <c r="AB30" s="11"/>
      <c r="AC30" s="11"/>
      <c r="AD30" s="11"/>
      <c r="AE30" s="11"/>
      <c r="AF30" s="11"/>
      <c r="AG30" s="11"/>
      <c r="AH30" s="11"/>
      <c r="AI30" s="11"/>
      <c r="AJ30" s="11"/>
    </row>
    <row r="31" spans="1:36" x14ac:dyDescent="0.25">
      <c r="A31" s="34" t="s">
        <v>122</v>
      </c>
      <c r="B31" s="29" t="s">
        <v>72</v>
      </c>
      <c r="C31" s="29" t="s">
        <v>72</v>
      </c>
      <c r="D31" s="29" t="s">
        <v>72</v>
      </c>
      <c r="E31" s="29" t="s">
        <v>72</v>
      </c>
      <c r="F31" s="29" t="s">
        <v>72</v>
      </c>
      <c r="G31" s="29" t="s">
        <v>72</v>
      </c>
      <c r="H31" s="29" t="s">
        <v>72</v>
      </c>
      <c r="I31" s="29" t="s">
        <v>72</v>
      </c>
      <c r="J31" s="29" t="s">
        <v>72</v>
      </c>
      <c r="K31" s="29" t="s">
        <v>72</v>
      </c>
      <c r="L31" s="13">
        <v>36305</v>
      </c>
      <c r="M31" s="17">
        <v>4.8899999999999999E-2</v>
      </c>
      <c r="N31" s="11"/>
      <c r="O31" s="11"/>
      <c r="P31" s="11"/>
      <c r="Q31" s="11"/>
      <c r="R31" s="11"/>
      <c r="S31" s="11"/>
      <c r="T31" s="11"/>
      <c r="U31" s="11"/>
      <c r="V31" s="11"/>
      <c r="W31" s="11"/>
      <c r="X31" s="11"/>
      <c r="Y31" s="11"/>
      <c r="Z31" s="11"/>
      <c r="AA31" s="11"/>
      <c r="AB31" s="11"/>
      <c r="AC31" s="11"/>
      <c r="AD31" s="11"/>
      <c r="AE31" s="11"/>
      <c r="AF31" s="11"/>
      <c r="AG31" s="11"/>
      <c r="AH31" s="11"/>
      <c r="AI31" s="11"/>
      <c r="AJ31" s="11"/>
    </row>
    <row r="32" spans="1:36" x14ac:dyDescent="0.25">
      <c r="A32" s="34" t="s">
        <v>126</v>
      </c>
      <c r="B32" s="29" t="s">
        <v>72</v>
      </c>
      <c r="C32" s="29" t="s">
        <v>72</v>
      </c>
      <c r="D32" s="29" t="s">
        <v>72</v>
      </c>
      <c r="E32" s="29" t="s">
        <v>72</v>
      </c>
      <c r="F32" s="29" t="s">
        <v>72</v>
      </c>
      <c r="G32" s="29" t="s">
        <v>72</v>
      </c>
      <c r="H32" s="29" t="s">
        <v>72</v>
      </c>
      <c r="I32" s="29" t="s">
        <v>72</v>
      </c>
      <c r="J32" s="29" t="s">
        <v>72</v>
      </c>
      <c r="K32" s="29" t="s">
        <v>72</v>
      </c>
      <c r="L32" s="13">
        <v>32022</v>
      </c>
      <c r="M32" s="17">
        <v>4.3099999999999999E-2</v>
      </c>
      <c r="N32" s="11"/>
      <c r="O32" s="11"/>
      <c r="P32" s="11"/>
      <c r="Q32" s="11"/>
      <c r="R32" s="11"/>
      <c r="S32" s="11"/>
      <c r="T32" s="11"/>
      <c r="U32" s="11"/>
      <c r="V32" s="11"/>
      <c r="W32" s="11"/>
      <c r="X32" s="11"/>
      <c r="Y32" s="11"/>
      <c r="Z32" s="11"/>
      <c r="AA32" s="11"/>
      <c r="AB32" s="11"/>
      <c r="AC32" s="11"/>
      <c r="AD32" s="11"/>
      <c r="AE32" s="11"/>
      <c r="AF32" s="11"/>
      <c r="AG32" s="11"/>
      <c r="AH32" s="11"/>
      <c r="AI32" s="11"/>
      <c r="AJ32" s="11"/>
    </row>
    <row r="33" spans="1:36" x14ac:dyDescent="0.25">
      <c r="A33" s="34" t="s">
        <v>127</v>
      </c>
      <c r="B33" s="29" t="s">
        <v>72</v>
      </c>
      <c r="C33" s="29" t="s">
        <v>72</v>
      </c>
      <c r="D33" s="29" t="s">
        <v>72</v>
      </c>
      <c r="E33" s="29" t="s">
        <v>72</v>
      </c>
      <c r="F33" s="29" t="s">
        <v>72</v>
      </c>
      <c r="G33" s="29" t="s">
        <v>72</v>
      </c>
      <c r="H33" s="29" t="s">
        <v>72</v>
      </c>
      <c r="I33" s="29" t="s">
        <v>72</v>
      </c>
      <c r="J33" s="29" t="s">
        <v>72</v>
      </c>
      <c r="K33" s="29" t="s">
        <v>72</v>
      </c>
      <c r="L33" s="13">
        <v>31346</v>
      </c>
      <c r="M33" s="17">
        <v>4.2200000000000001E-2</v>
      </c>
      <c r="N33" s="11"/>
      <c r="O33" s="11"/>
      <c r="P33" s="11"/>
      <c r="Q33" s="11"/>
      <c r="R33" s="11"/>
      <c r="S33" s="11"/>
      <c r="T33" s="11"/>
      <c r="U33" s="11"/>
      <c r="V33" s="11"/>
      <c r="W33" s="11"/>
      <c r="X33" s="11"/>
      <c r="Y33" s="11"/>
      <c r="Z33" s="11"/>
      <c r="AA33" s="11"/>
      <c r="AB33" s="11"/>
      <c r="AC33" s="11"/>
      <c r="AD33" s="11"/>
      <c r="AE33" s="11"/>
      <c r="AF33" s="11"/>
      <c r="AG33" s="11"/>
      <c r="AH33" s="11"/>
      <c r="AI33" s="11"/>
      <c r="AJ33" s="11"/>
    </row>
    <row r="34" spans="1:36" x14ac:dyDescent="0.25">
      <c r="A34" s="34" t="s">
        <v>123</v>
      </c>
      <c r="B34" s="29" t="s">
        <v>72</v>
      </c>
      <c r="C34" s="29" t="s">
        <v>72</v>
      </c>
      <c r="D34" s="29" t="s">
        <v>72</v>
      </c>
      <c r="E34" s="29" t="s">
        <v>72</v>
      </c>
      <c r="F34" s="29" t="s">
        <v>72</v>
      </c>
      <c r="G34" s="29" t="s">
        <v>72</v>
      </c>
      <c r="H34" s="29" t="s">
        <v>72</v>
      </c>
      <c r="I34" s="29" t="s">
        <v>72</v>
      </c>
      <c r="J34" s="29" t="s">
        <v>72</v>
      </c>
      <c r="K34" s="29" t="s">
        <v>72</v>
      </c>
      <c r="L34" s="13">
        <v>23532</v>
      </c>
      <c r="M34" s="17">
        <v>3.1699999999999999E-2</v>
      </c>
      <c r="N34" s="11"/>
      <c r="O34" s="11"/>
      <c r="P34" s="11"/>
      <c r="Q34" s="11"/>
      <c r="R34" s="11"/>
      <c r="S34" s="11"/>
      <c r="T34" s="11"/>
      <c r="U34" s="11"/>
      <c r="V34" s="11"/>
      <c r="W34" s="11"/>
      <c r="X34" s="11"/>
      <c r="Y34" s="11"/>
      <c r="Z34" s="11"/>
      <c r="AA34" s="11"/>
      <c r="AB34" s="11"/>
      <c r="AC34" s="11"/>
      <c r="AD34" s="11"/>
      <c r="AE34" s="11"/>
      <c r="AF34" s="11"/>
      <c r="AG34" s="11"/>
      <c r="AH34" s="11"/>
      <c r="AI34" s="11"/>
      <c r="AJ34" s="11"/>
    </row>
    <row r="35" spans="1:36" x14ac:dyDescent="0.25">
      <c r="A35" s="33" t="s">
        <v>121</v>
      </c>
      <c r="B35" s="29" t="s">
        <v>72</v>
      </c>
      <c r="C35" s="29" t="s">
        <v>72</v>
      </c>
      <c r="D35" s="29" t="s">
        <v>72</v>
      </c>
      <c r="E35" s="29" t="s">
        <v>72</v>
      </c>
      <c r="F35" s="29" t="s">
        <v>72</v>
      </c>
      <c r="G35" s="29" t="s">
        <v>72</v>
      </c>
      <c r="H35" s="29" t="s">
        <v>72</v>
      </c>
      <c r="I35" s="29" t="s">
        <v>72</v>
      </c>
      <c r="J35" s="29">
        <v>7961</v>
      </c>
      <c r="K35" s="17">
        <v>0.1714</v>
      </c>
      <c r="L35" s="13">
        <v>144671</v>
      </c>
      <c r="M35" s="17">
        <v>0.19470000000000001</v>
      </c>
      <c r="N35" s="11"/>
      <c r="O35" s="11"/>
      <c r="P35" s="11"/>
      <c r="Q35" s="11"/>
      <c r="R35" s="11"/>
      <c r="S35" s="11"/>
      <c r="T35" s="11"/>
      <c r="U35" s="11"/>
      <c r="V35" s="11"/>
      <c r="W35" s="11"/>
      <c r="X35" s="11"/>
      <c r="Y35" s="11"/>
      <c r="Z35" s="11"/>
      <c r="AA35" s="11"/>
      <c r="AB35" s="11"/>
      <c r="AC35" s="11"/>
      <c r="AD35" s="11"/>
      <c r="AE35" s="11"/>
      <c r="AF35" s="11"/>
      <c r="AG35" s="11"/>
      <c r="AH35" s="11"/>
      <c r="AI35" s="11"/>
      <c r="AJ35" s="11"/>
    </row>
    <row r="36" spans="1:36" x14ac:dyDescent="0.25">
      <c r="A36" s="94" t="s">
        <v>75</v>
      </c>
      <c r="B36" s="95"/>
      <c r="C36" s="95"/>
      <c r="D36" s="95"/>
      <c r="E36" s="95"/>
      <c r="F36" s="95"/>
      <c r="G36" s="95"/>
      <c r="H36" s="95"/>
      <c r="I36" s="95"/>
      <c r="J36" s="95"/>
      <c r="K36" s="96"/>
      <c r="L36" s="97"/>
      <c r="M36" s="97"/>
    </row>
    <row r="37" spans="1:36" x14ac:dyDescent="0.25">
      <c r="A37" s="33" t="s">
        <v>13</v>
      </c>
      <c r="B37" s="29" t="s">
        <v>72</v>
      </c>
      <c r="C37" s="29" t="s">
        <v>72</v>
      </c>
      <c r="D37" s="13">
        <v>168020</v>
      </c>
      <c r="E37" s="17">
        <v>0.69669999999999999</v>
      </c>
      <c r="F37" s="13">
        <v>185675</v>
      </c>
      <c r="G37" s="17">
        <v>0.70309999999999995</v>
      </c>
      <c r="H37" s="29" t="s">
        <v>72</v>
      </c>
      <c r="I37" s="29" t="s">
        <v>72</v>
      </c>
      <c r="J37" s="29" t="s">
        <v>72</v>
      </c>
      <c r="K37" s="29" t="s">
        <v>72</v>
      </c>
      <c r="L37" s="13">
        <v>3964426</v>
      </c>
      <c r="M37" s="17">
        <v>0.74739999999999995</v>
      </c>
    </row>
    <row r="38" spans="1:36" x14ac:dyDescent="0.25">
      <c r="A38" s="33" t="s">
        <v>14</v>
      </c>
      <c r="B38" s="29" t="s">
        <v>72</v>
      </c>
      <c r="C38" s="29" t="s">
        <v>72</v>
      </c>
      <c r="D38" s="13">
        <v>41887</v>
      </c>
      <c r="E38" s="17">
        <v>0.17369999999999999</v>
      </c>
      <c r="F38" s="13">
        <v>45059</v>
      </c>
      <c r="G38" s="17">
        <v>0.1706</v>
      </c>
      <c r="H38" s="29" t="s">
        <v>72</v>
      </c>
      <c r="I38" s="29" t="s">
        <v>72</v>
      </c>
      <c r="J38" s="29" t="s">
        <v>72</v>
      </c>
      <c r="K38" s="29" t="s">
        <v>72</v>
      </c>
      <c r="L38" s="13">
        <v>379951</v>
      </c>
      <c r="M38" s="17">
        <v>7.1599999999999997E-2</v>
      </c>
    </row>
    <row r="39" spans="1:36" x14ac:dyDescent="0.25">
      <c r="A39" s="33" t="s">
        <v>15</v>
      </c>
      <c r="B39" s="29" t="s">
        <v>72</v>
      </c>
      <c r="C39" s="29" t="s">
        <v>72</v>
      </c>
      <c r="D39" s="13">
        <v>19214</v>
      </c>
      <c r="E39" s="17">
        <v>7.9699999999999993E-2</v>
      </c>
      <c r="F39" s="13">
        <v>5058</v>
      </c>
      <c r="G39" s="17">
        <v>1.9199999999999998E-2</v>
      </c>
      <c r="H39" s="29" t="s">
        <v>72</v>
      </c>
      <c r="I39" s="29" t="s">
        <v>72</v>
      </c>
      <c r="J39" s="29" t="s">
        <v>72</v>
      </c>
      <c r="K39" s="29" t="s">
        <v>72</v>
      </c>
      <c r="L39" s="13">
        <v>178707</v>
      </c>
      <c r="M39" s="17">
        <v>3.3700000000000001E-2</v>
      </c>
    </row>
    <row r="40" spans="1:36" x14ac:dyDescent="0.25">
      <c r="A40" s="34" t="s">
        <v>157</v>
      </c>
      <c r="B40" s="29" t="s">
        <v>72</v>
      </c>
      <c r="C40" s="29" t="s">
        <v>72</v>
      </c>
      <c r="D40" s="13">
        <v>12039</v>
      </c>
      <c r="E40" s="17">
        <v>4.99E-2</v>
      </c>
      <c r="F40" s="13">
        <v>28280</v>
      </c>
      <c r="G40" s="17">
        <v>0.1071</v>
      </c>
      <c r="H40" s="29" t="s">
        <v>72</v>
      </c>
      <c r="I40" s="29" t="s">
        <v>72</v>
      </c>
      <c r="J40" s="29" t="s">
        <v>72</v>
      </c>
      <c r="K40" s="29" t="s">
        <v>72</v>
      </c>
      <c r="L40" s="13">
        <v>781370</v>
      </c>
      <c r="M40" s="17">
        <v>0.14729999999999999</v>
      </c>
    </row>
    <row r="41" spans="1:36" x14ac:dyDescent="0.25">
      <c r="A41" s="94" t="s">
        <v>26</v>
      </c>
      <c r="B41" s="95"/>
      <c r="C41" s="95"/>
      <c r="D41" s="95"/>
      <c r="E41" s="95"/>
      <c r="F41" s="95"/>
      <c r="G41" s="95"/>
      <c r="H41" s="95"/>
      <c r="I41" s="95"/>
      <c r="J41" s="95"/>
      <c r="K41" s="96"/>
      <c r="L41" s="97"/>
      <c r="M41" s="97"/>
    </row>
    <row r="42" spans="1:36" x14ac:dyDescent="0.25">
      <c r="A42" s="33" t="s">
        <v>19</v>
      </c>
      <c r="B42" s="13">
        <v>211806</v>
      </c>
      <c r="C42" s="17">
        <v>0.84440000000000004</v>
      </c>
      <c r="D42" s="13">
        <v>192819</v>
      </c>
      <c r="E42" s="17">
        <v>0.77690000000000003</v>
      </c>
      <c r="F42" s="13">
        <v>216252</v>
      </c>
      <c r="G42" s="17">
        <v>0.8165</v>
      </c>
      <c r="H42" s="13">
        <v>199863</v>
      </c>
      <c r="I42" s="17">
        <v>0.77500000000000002</v>
      </c>
      <c r="J42" s="13">
        <v>234793</v>
      </c>
      <c r="K42" s="17">
        <v>0.82799999999999996</v>
      </c>
      <c r="L42" s="13">
        <v>4171963</v>
      </c>
      <c r="M42" s="17">
        <v>0.78169999999999995</v>
      </c>
    </row>
    <row r="43" spans="1:36" x14ac:dyDescent="0.25">
      <c r="A43" s="33" t="s">
        <v>17</v>
      </c>
      <c r="B43" s="13">
        <v>22520</v>
      </c>
      <c r="C43" s="17">
        <v>8.9800000000000005E-2</v>
      </c>
      <c r="D43" s="13">
        <v>28371</v>
      </c>
      <c r="E43" s="17">
        <v>0.1143</v>
      </c>
      <c r="F43" s="13">
        <v>23641</v>
      </c>
      <c r="G43" s="17">
        <v>8.9300000000000004E-2</v>
      </c>
      <c r="H43" s="13">
        <v>37102</v>
      </c>
      <c r="I43" s="17">
        <v>0.1439</v>
      </c>
      <c r="J43" s="13">
        <v>29691</v>
      </c>
      <c r="K43" s="17">
        <v>0.1047</v>
      </c>
      <c r="L43" s="13">
        <v>707190</v>
      </c>
      <c r="M43" s="17">
        <v>0.13250000000000001</v>
      </c>
    </row>
    <row r="44" spans="1:36" x14ac:dyDescent="0.25">
      <c r="A44" s="33" t="s">
        <v>18</v>
      </c>
      <c r="B44" s="13">
        <v>16516</v>
      </c>
      <c r="C44" s="17">
        <v>6.5799999999999997E-2</v>
      </c>
      <c r="D44" s="13">
        <v>27003</v>
      </c>
      <c r="E44" s="17">
        <v>0.10879999999999999</v>
      </c>
      <c r="F44" s="13">
        <v>24964</v>
      </c>
      <c r="G44" s="17">
        <v>9.4299999999999995E-2</v>
      </c>
      <c r="H44" s="13">
        <v>20935</v>
      </c>
      <c r="I44" s="17">
        <v>8.1199999999999994E-2</v>
      </c>
      <c r="J44" s="13">
        <v>19088</v>
      </c>
      <c r="K44" s="17">
        <v>6.7299999999999999E-2</v>
      </c>
      <c r="L44" s="13">
        <v>457771</v>
      </c>
      <c r="M44" s="17">
        <v>8.5800000000000001E-2</v>
      </c>
    </row>
    <row r="45" spans="1:36" x14ac:dyDescent="0.25">
      <c r="A45" s="3" t="s">
        <v>24</v>
      </c>
      <c r="B45" s="13">
        <v>18114</v>
      </c>
      <c r="C45" s="17">
        <v>0.47499999999999998</v>
      </c>
      <c r="D45" s="13">
        <v>33325</v>
      </c>
      <c r="E45" s="17">
        <v>0.62949999999999995</v>
      </c>
      <c r="F45" s="13">
        <v>27965</v>
      </c>
      <c r="G45" s="17">
        <v>0.57530000000000003</v>
      </c>
      <c r="H45" s="13">
        <v>35178</v>
      </c>
      <c r="I45" s="17">
        <v>0.61050000000000004</v>
      </c>
      <c r="J45" s="13">
        <v>24423</v>
      </c>
      <c r="K45" s="17">
        <v>0.50280000000000002</v>
      </c>
      <c r="L45" s="13">
        <v>723516</v>
      </c>
      <c r="M45" s="17">
        <v>0.63649999999999995</v>
      </c>
    </row>
    <row r="46" spans="1:36" x14ac:dyDescent="0.25">
      <c r="A46" s="3" t="s">
        <v>20</v>
      </c>
      <c r="B46" s="13">
        <v>20017</v>
      </c>
      <c r="C46" s="17">
        <v>0.52500000000000002</v>
      </c>
      <c r="D46" s="13">
        <v>19618</v>
      </c>
      <c r="E46" s="17">
        <v>0.3705</v>
      </c>
      <c r="F46" s="13">
        <v>20641</v>
      </c>
      <c r="G46" s="17">
        <v>0.42470000000000002</v>
      </c>
      <c r="H46" s="13">
        <v>22440</v>
      </c>
      <c r="I46" s="17">
        <v>0.38950000000000001</v>
      </c>
      <c r="J46" s="13">
        <v>24147</v>
      </c>
      <c r="K46" s="17">
        <v>0.49719999999999998</v>
      </c>
      <c r="L46" s="13">
        <v>413127</v>
      </c>
      <c r="M46" s="17">
        <v>0.36349999999999999</v>
      </c>
    </row>
    <row r="47" spans="1:36" x14ac:dyDescent="0.25">
      <c r="A47" s="92" t="s">
        <v>60</v>
      </c>
      <c r="B47" s="93"/>
      <c r="C47" s="93"/>
      <c r="D47" s="93"/>
      <c r="E47" s="93"/>
      <c r="F47" s="93"/>
      <c r="G47" s="93"/>
      <c r="H47" s="93"/>
      <c r="I47" s="93"/>
      <c r="J47" s="93"/>
      <c r="K47" s="93"/>
      <c r="L47" s="76"/>
      <c r="M47" s="76"/>
    </row>
    <row r="48" spans="1:36" x14ac:dyDescent="0.25">
      <c r="A48" s="94" t="s">
        <v>34</v>
      </c>
      <c r="B48" s="95"/>
      <c r="C48" s="95"/>
      <c r="D48" s="95"/>
      <c r="E48" s="95"/>
      <c r="F48" s="95"/>
      <c r="G48" s="95"/>
      <c r="H48" s="95"/>
      <c r="I48" s="95"/>
      <c r="J48" s="95"/>
      <c r="K48" s="96"/>
      <c r="L48" s="97"/>
      <c r="M48" s="97"/>
    </row>
    <row r="49" spans="1:36" x14ac:dyDescent="0.25">
      <c r="A49" s="33" t="s">
        <v>67</v>
      </c>
      <c r="B49" s="13">
        <v>40409</v>
      </c>
      <c r="C49" s="17">
        <v>0.16020000000000001</v>
      </c>
      <c r="D49" s="13">
        <v>38575</v>
      </c>
      <c r="E49" s="17">
        <v>0.15459999999999999</v>
      </c>
      <c r="F49" s="13">
        <v>57802</v>
      </c>
      <c r="G49" s="17">
        <v>0.21970000000000001</v>
      </c>
      <c r="H49" s="13">
        <v>63879</v>
      </c>
      <c r="I49" s="17">
        <v>0.2485</v>
      </c>
      <c r="J49" s="13">
        <v>45905</v>
      </c>
      <c r="K49" s="17">
        <v>0.16250000000000001</v>
      </c>
      <c r="L49" s="13">
        <v>837470</v>
      </c>
      <c r="M49" s="17">
        <v>0.15679999999999999</v>
      </c>
    </row>
    <row r="50" spans="1:36" x14ac:dyDescent="0.25">
      <c r="A50" s="27" t="s">
        <v>158</v>
      </c>
      <c r="B50" s="29" t="s">
        <v>72</v>
      </c>
      <c r="C50" s="29" t="s">
        <v>72</v>
      </c>
      <c r="D50" s="29" t="s">
        <v>72</v>
      </c>
      <c r="E50" s="29" t="s">
        <v>72</v>
      </c>
      <c r="F50" s="29" t="s">
        <v>72</v>
      </c>
      <c r="G50" s="29" t="s">
        <v>72</v>
      </c>
      <c r="H50" s="29" t="s">
        <v>72</v>
      </c>
      <c r="I50" s="29" t="s">
        <v>72</v>
      </c>
      <c r="J50" s="13">
        <v>37832</v>
      </c>
      <c r="K50" s="17">
        <v>0.82410000000000005</v>
      </c>
      <c r="L50" s="13">
        <v>594433</v>
      </c>
      <c r="M50" s="17">
        <v>0.72519999999999996</v>
      </c>
      <c r="N50" s="11"/>
      <c r="O50" s="11"/>
      <c r="P50" s="11"/>
      <c r="Q50" s="11"/>
      <c r="R50" s="11"/>
      <c r="S50" s="11"/>
      <c r="T50" s="11"/>
      <c r="U50" s="11"/>
      <c r="V50" s="11"/>
      <c r="W50" s="11"/>
      <c r="X50" s="11"/>
      <c r="Y50" s="11"/>
      <c r="Z50" s="11"/>
      <c r="AA50" s="11"/>
      <c r="AB50" s="11"/>
      <c r="AC50" s="11"/>
      <c r="AD50" s="11"/>
      <c r="AE50" s="11"/>
      <c r="AF50" s="11"/>
      <c r="AG50" s="11"/>
      <c r="AH50" s="11"/>
      <c r="AI50" s="11"/>
      <c r="AJ50" s="11"/>
    </row>
    <row r="51" spans="1:36" x14ac:dyDescent="0.25">
      <c r="A51" s="27" t="s">
        <v>159</v>
      </c>
      <c r="B51" s="29" t="s">
        <v>72</v>
      </c>
      <c r="C51" s="29" t="s">
        <v>72</v>
      </c>
      <c r="D51" s="29" t="s">
        <v>72</v>
      </c>
      <c r="E51" s="29" t="s">
        <v>72</v>
      </c>
      <c r="F51" s="29" t="s">
        <v>72</v>
      </c>
      <c r="G51" s="29" t="s">
        <v>72</v>
      </c>
      <c r="H51" s="29" t="s">
        <v>72</v>
      </c>
      <c r="I51" s="29" t="s">
        <v>72</v>
      </c>
      <c r="J51" s="13">
        <v>23953</v>
      </c>
      <c r="K51" s="17">
        <v>0.52180000000000004</v>
      </c>
      <c r="L51" s="13">
        <v>354986</v>
      </c>
      <c r="M51" s="17">
        <v>0.43309999999999998</v>
      </c>
      <c r="N51" s="11"/>
      <c r="O51" s="11"/>
      <c r="P51" s="11"/>
      <c r="Q51" s="11"/>
      <c r="R51" s="11"/>
      <c r="S51" s="11"/>
      <c r="T51" s="11"/>
      <c r="U51" s="11"/>
      <c r="V51" s="11"/>
      <c r="W51" s="11"/>
      <c r="X51" s="11"/>
      <c r="Y51" s="11"/>
      <c r="Z51" s="11"/>
      <c r="AA51" s="11"/>
      <c r="AB51" s="11"/>
      <c r="AC51" s="11"/>
      <c r="AD51" s="11"/>
      <c r="AE51" s="11"/>
      <c r="AF51" s="11"/>
      <c r="AG51" s="11"/>
      <c r="AH51" s="11"/>
      <c r="AI51" s="11"/>
      <c r="AJ51" s="11"/>
    </row>
    <row r="52" spans="1:36" x14ac:dyDescent="0.25">
      <c r="A52" s="33" t="s">
        <v>36</v>
      </c>
      <c r="B52" s="13">
        <v>16754</v>
      </c>
      <c r="C52" s="17">
        <v>7.46E-2</v>
      </c>
      <c r="D52" s="13">
        <v>26202</v>
      </c>
      <c r="E52" s="17">
        <v>0.1288</v>
      </c>
      <c r="F52" s="13">
        <v>27945</v>
      </c>
      <c r="G52" s="17">
        <v>0.1163</v>
      </c>
      <c r="H52" s="13">
        <v>18754</v>
      </c>
      <c r="I52" s="17">
        <v>7.9000000000000001E-2</v>
      </c>
      <c r="J52" s="13">
        <v>39743</v>
      </c>
      <c r="K52" s="17">
        <v>0.155</v>
      </c>
      <c r="L52" s="13">
        <v>570212</v>
      </c>
      <c r="M52" s="17">
        <v>0.1138</v>
      </c>
    </row>
    <row r="53" spans="1:36" x14ac:dyDescent="0.25">
      <c r="A53" s="27" t="s">
        <v>158</v>
      </c>
      <c r="B53" s="29" t="s">
        <v>72</v>
      </c>
      <c r="C53" s="29" t="s">
        <v>72</v>
      </c>
      <c r="D53" s="29" t="s">
        <v>72</v>
      </c>
      <c r="E53" s="29" t="s">
        <v>72</v>
      </c>
      <c r="F53" s="29" t="s">
        <v>72</v>
      </c>
      <c r="G53" s="29" t="s">
        <v>72</v>
      </c>
      <c r="H53" s="29" t="s">
        <v>72</v>
      </c>
      <c r="I53" s="29" t="s">
        <v>72</v>
      </c>
      <c r="J53" s="29" t="s">
        <v>72</v>
      </c>
      <c r="K53" s="29" t="s">
        <v>72</v>
      </c>
      <c r="L53" s="13">
        <v>358711</v>
      </c>
      <c r="M53" s="17">
        <v>0.64500000000000002</v>
      </c>
    </row>
    <row r="54" spans="1:36" x14ac:dyDescent="0.25">
      <c r="A54" s="27" t="s">
        <v>159</v>
      </c>
      <c r="B54" s="29" t="s">
        <v>72</v>
      </c>
      <c r="C54" s="29" t="s">
        <v>72</v>
      </c>
      <c r="D54" s="29" t="s">
        <v>72</v>
      </c>
      <c r="E54" s="29" t="s">
        <v>72</v>
      </c>
      <c r="F54" s="29" t="s">
        <v>72</v>
      </c>
      <c r="G54" s="29" t="s">
        <v>72</v>
      </c>
      <c r="H54" s="29" t="s">
        <v>72</v>
      </c>
      <c r="I54" s="29" t="s">
        <v>72</v>
      </c>
      <c r="J54" s="29">
        <v>14481</v>
      </c>
      <c r="K54" s="17">
        <v>0.3644</v>
      </c>
      <c r="L54" s="13">
        <v>276368</v>
      </c>
      <c r="M54" s="17">
        <v>0.49690000000000001</v>
      </c>
    </row>
    <row r="55" spans="1:36" x14ac:dyDescent="0.25">
      <c r="A55" s="33" t="s">
        <v>35</v>
      </c>
      <c r="B55" s="13">
        <v>22693</v>
      </c>
      <c r="C55" s="17">
        <v>9.0399999999999994E-2</v>
      </c>
      <c r="D55" s="13">
        <v>27115</v>
      </c>
      <c r="E55" s="17">
        <v>0.1087</v>
      </c>
      <c r="F55" s="13">
        <v>39285</v>
      </c>
      <c r="G55" s="17">
        <v>0.14860000000000001</v>
      </c>
      <c r="H55" s="13">
        <v>23759</v>
      </c>
      <c r="I55" s="17">
        <v>9.1899999999999996E-2</v>
      </c>
      <c r="J55" s="13">
        <v>36651</v>
      </c>
      <c r="K55" s="17">
        <v>0.12920000000000001</v>
      </c>
      <c r="L55" s="13">
        <v>605943</v>
      </c>
      <c r="M55" s="17">
        <v>0.1134</v>
      </c>
    </row>
    <row r="56" spans="1:36" x14ac:dyDescent="0.25">
      <c r="A56" s="27" t="s">
        <v>158</v>
      </c>
      <c r="B56" s="29" t="s">
        <v>72</v>
      </c>
      <c r="C56" s="29" t="s">
        <v>72</v>
      </c>
      <c r="D56" s="29" t="s">
        <v>72</v>
      </c>
      <c r="E56" s="29" t="s">
        <v>72</v>
      </c>
      <c r="F56" s="29" t="s">
        <v>72</v>
      </c>
      <c r="G56" s="29" t="s">
        <v>72</v>
      </c>
      <c r="H56" s="29" t="s">
        <v>72</v>
      </c>
      <c r="I56" s="29" t="s">
        <v>72</v>
      </c>
      <c r="J56" s="13">
        <v>24946</v>
      </c>
      <c r="K56" s="17">
        <v>0.68059999999999998</v>
      </c>
      <c r="L56" s="13">
        <v>459217</v>
      </c>
      <c r="M56" s="17">
        <v>0.76729999999999998</v>
      </c>
    </row>
    <row r="57" spans="1:36" x14ac:dyDescent="0.25">
      <c r="A57" s="27" t="s">
        <v>159</v>
      </c>
      <c r="B57" s="29" t="s">
        <v>72</v>
      </c>
      <c r="C57" s="29" t="s">
        <v>72</v>
      </c>
      <c r="D57" s="29" t="s">
        <v>72</v>
      </c>
      <c r="E57" s="29" t="s">
        <v>72</v>
      </c>
      <c r="F57" s="29" t="s">
        <v>72</v>
      </c>
      <c r="G57" s="29" t="s">
        <v>72</v>
      </c>
      <c r="H57" s="29" t="s">
        <v>72</v>
      </c>
      <c r="I57" s="29" t="s">
        <v>72</v>
      </c>
      <c r="J57" s="29">
        <v>15609</v>
      </c>
      <c r="K57" s="17">
        <v>0.4259</v>
      </c>
      <c r="L57" s="13">
        <v>223579</v>
      </c>
      <c r="M57" s="17">
        <v>0.37359999999999999</v>
      </c>
    </row>
    <row r="58" spans="1:36" x14ac:dyDescent="0.25">
      <c r="A58" s="33" t="s">
        <v>62</v>
      </c>
      <c r="B58" s="13" t="s">
        <v>72</v>
      </c>
      <c r="C58" s="13" t="s">
        <v>72</v>
      </c>
      <c r="D58" s="13" t="s">
        <v>72</v>
      </c>
      <c r="E58" s="13" t="s">
        <v>72</v>
      </c>
      <c r="F58" s="13">
        <v>11018</v>
      </c>
      <c r="G58" s="17">
        <v>4.19E-2</v>
      </c>
      <c r="H58" s="13">
        <v>8504</v>
      </c>
      <c r="I58" s="17">
        <v>3.2800000000000003E-2</v>
      </c>
      <c r="J58" s="13">
        <v>18936</v>
      </c>
      <c r="K58" s="17">
        <v>6.6600000000000006E-2</v>
      </c>
      <c r="L58" s="13">
        <v>296844</v>
      </c>
      <c r="M58" s="17">
        <v>5.5199999999999999E-2</v>
      </c>
    </row>
    <row r="59" spans="1:36" x14ac:dyDescent="0.25">
      <c r="A59" s="27" t="s">
        <v>158</v>
      </c>
      <c r="B59" s="29" t="s">
        <v>72</v>
      </c>
      <c r="C59" s="29" t="s">
        <v>72</v>
      </c>
      <c r="D59" s="29" t="s">
        <v>72</v>
      </c>
      <c r="E59" s="29" t="s">
        <v>72</v>
      </c>
      <c r="F59" s="29" t="s">
        <v>72</v>
      </c>
      <c r="G59" s="29" t="s">
        <v>72</v>
      </c>
      <c r="H59" s="29" t="s">
        <v>72</v>
      </c>
      <c r="I59" s="29" t="s">
        <v>72</v>
      </c>
      <c r="J59" s="29" t="s">
        <v>72</v>
      </c>
      <c r="K59" s="29" t="s">
        <v>72</v>
      </c>
      <c r="L59" s="13">
        <v>185591</v>
      </c>
      <c r="M59" s="17">
        <v>0.64159999999999995</v>
      </c>
      <c r="N59" s="11"/>
      <c r="O59" s="11"/>
      <c r="P59" s="11"/>
      <c r="Q59" s="11"/>
      <c r="R59" s="11"/>
      <c r="S59" s="11"/>
      <c r="T59" s="11"/>
      <c r="U59" s="11"/>
      <c r="V59" s="11"/>
      <c r="W59" s="11"/>
      <c r="X59" s="11"/>
      <c r="Y59" s="11"/>
      <c r="Z59" s="11"/>
      <c r="AA59" s="11"/>
      <c r="AB59" s="11"/>
      <c r="AC59" s="11"/>
      <c r="AD59" s="11"/>
      <c r="AE59" s="11"/>
      <c r="AF59" s="11"/>
      <c r="AG59" s="11"/>
      <c r="AH59" s="11"/>
      <c r="AI59" s="11"/>
      <c r="AJ59" s="11"/>
    </row>
    <row r="60" spans="1:36" x14ac:dyDescent="0.25">
      <c r="A60" s="27" t="s">
        <v>159</v>
      </c>
      <c r="B60" s="29" t="s">
        <v>72</v>
      </c>
      <c r="C60" s="29" t="s">
        <v>72</v>
      </c>
      <c r="D60" s="29" t="s">
        <v>72</v>
      </c>
      <c r="E60" s="29" t="s">
        <v>72</v>
      </c>
      <c r="F60" s="29" t="s">
        <v>72</v>
      </c>
      <c r="G60" s="29" t="s">
        <v>72</v>
      </c>
      <c r="H60" s="29" t="s">
        <v>72</v>
      </c>
      <c r="I60" s="29" t="s">
        <v>72</v>
      </c>
      <c r="J60" s="29" t="s">
        <v>72</v>
      </c>
      <c r="K60" s="29" t="s">
        <v>72</v>
      </c>
      <c r="L60" s="13">
        <v>168922</v>
      </c>
      <c r="M60" s="17">
        <v>0.58399999999999996</v>
      </c>
      <c r="N60" s="11"/>
      <c r="O60" s="11"/>
      <c r="P60" s="11"/>
      <c r="Q60" s="11"/>
      <c r="R60" s="11"/>
      <c r="S60" s="11"/>
      <c r="T60" s="11"/>
      <c r="U60" s="11"/>
      <c r="V60" s="11"/>
      <c r="W60" s="11"/>
      <c r="X60" s="11"/>
      <c r="Y60" s="11"/>
      <c r="Z60" s="11"/>
      <c r="AA60" s="11"/>
      <c r="AB60" s="11"/>
      <c r="AC60" s="11"/>
      <c r="AD60" s="11"/>
      <c r="AE60" s="11"/>
      <c r="AF60" s="11"/>
      <c r="AG60" s="11"/>
      <c r="AH60" s="11"/>
      <c r="AI60" s="11"/>
      <c r="AJ60" s="11"/>
    </row>
    <row r="61" spans="1:36" x14ac:dyDescent="0.25">
      <c r="A61" s="63" t="s">
        <v>173</v>
      </c>
      <c r="B61" s="13" t="s">
        <v>72</v>
      </c>
      <c r="C61" s="13" t="s">
        <v>72</v>
      </c>
      <c r="D61" s="13" t="s">
        <v>72</v>
      </c>
      <c r="E61" s="13" t="s">
        <v>72</v>
      </c>
      <c r="F61" s="13">
        <v>21780</v>
      </c>
      <c r="G61" s="17">
        <v>0.15609999999999999</v>
      </c>
      <c r="H61" s="13">
        <v>15530</v>
      </c>
      <c r="I61" s="17">
        <v>0.12859999999999999</v>
      </c>
      <c r="J61" s="13">
        <v>19693</v>
      </c>
      <c r="K61" s="17">
        <v>0.1416</v>
      </c>
      <c r="L61" s="13">
        <v>345778</v>
      </c>
      <c r="M61" s="17">
        <v>0.1328</v>
      </c>
    </row>
    <row r="62" spans="1:36" x14ac:dyDescent="0.25">
      <c r="A62" s="28" t="s">
        <v>104</v>
      </c>
      <c r="B62" s="29" t="s">
        <v>72</v>
      </c>
      <c r="C62" s="29" t="s">
        <v>72</v>
      </c>
      <c r="D62" s="29" t="s">
        <v>72</v>
      </c>
      <c r="E62" s="29" t="s">
        <v>72</v>
      </c>
      <c r="F62" s="29" t="s">
        <v>72</v>
      </c>
      <c r="G62" s="29" t="s">
        <v>72</v>
      </c>
      <c r="H62" s="29" t="s">
        <v>72</v>
      </c>
      <c r="I62" s="29" t="s">
        <v>72</v>
      </c>
      <c r="J62" s="13">
        <v>18110</v>
      </c>
      <c r="K62" s="17">
        <v>6.3700000000000007E-2</v>
      </c>
      <c r="L62" s="13">
        <v>291358</v>
      </c>
      <c r="M62" s="17">
        <v>5.4300000000000001E-2</v>
      </c>
      <c r="N62" s="11"/>
      <c r="O62" s="11"/>
      <c r="P62" s="11"/>
      <c r="Q62" s="11"/>
      <c r="R62" s="11"/>
      <c r="S62" s="11"/>
      <c r="T62" s="11"/>
      <c r="U62" s="11"/>
      <c r="V62" s="11"/>
      <c r="W62" s="11"/>
      <c r="X62" s="11"/>
      <c r="Y62" s="11"/>
      <c r="Z62" s="11"/>
      <c r="AA62" s="11"/>
      <c r="AB62" s="11"/>
      <c r="AC62" s="11"/>
      <c r="AD62" s="11"/>
      <c r="AE62" s="11"/>
      <c r="AF62" s="11"/>
      <c r="AG62" s="11"/>
      <c r="AH62" s="11"/>
      <c r="AI62" s="11"/>
      <c r="AJ62" s="11"/>
    </row>
    <row r="63" spans="1:36" x14ac:dyDescent="0.25">
      <c r="A63" s="28" t="s">
        <v>105</v>
      </c>
      <c r="B63" s="29" t="s">
        <v>72</v>
      </c>
      <c r="C63" s="29" t="s">
        <v>72</v>
      </c>
      <c r="D63" s="29" t="s">
        <v>72</v>
      </c>
      <c r="E63" s="29" t="s">
        <v>72</v>
      </c>
      <c r="F63" s="29" t="s">
        <v>72</v>
      </c>
      <c r="G63" s="29" t="s">
        <v>72</v>
      </c>
      <c r="H63" s="29" t="s">
        <v>72</v>
      </c>
      <c r="I63" s="29" t="s">
        <v>72</v>
      </c>
      <c r="J63" s="13">
        <v>12499</v>
      </c>
      <c r="K63" s="17">
        <v>4.3999999999999997E-2</v>
      </c>
      <c r="L63" s="13">
        <v>295586</v>
      </c>
      <c r="M63" s="17">
        <v>5.5199999999999999E-2</v>
      </c>
      <c r="N63" s="11"/>
      <c r="O63" s="11"/>
      <c r="P63" s="11"/>
      <c r="Q63" s="11"/>
      <c r="R63" s="11"/>
      <c r="S63" s="11"/>
      <c r="T63" s="11"/>
      <c r="U63" s="11"/>
      <c r="V63" s="11"/>
      <c r="W63" s="11"/>
      <c r="X63" s="11"/>
      <c r="Y63" s="11"/>
      <c r="Z63" s="11"/>
      <c r="AA63" s="11"/>
      <c r="AB63" s="11"/>
      <c r="AC63" s="11"/>
      <c r="AD63" s="11"/>
      <c r="AE63" s="11"/>
      <c r="AF63" s="11"/>
      <c r="AG63" s="11"/>
      <c r="AH63" s="11"/>
      <c r="AI63" s="11"/>
      <c r="AJ63" s="11"/>
    </row>
    <row r="64" spans="1:36" x14ac:dyDescent="0.25">
      <c r="A64" s="28" t="s">
        <v>106</v>
      </c>
      <c r="B64" s="29" t="s">
        <v>72</v>
      </c>
      <c r="C64" s="29" t="s">
        <v>72</v>
      </c>
      <c r="D64" s="29" t="s">
        <v>72</v>
      </c>
      <c r="E64" s="29" t="s">
        <v>72</v>
      </c>
      <c r="F64" s="29" t="s">
        <v>72</v>
      </c>
      <c r="G64" s="29" t="s">
        <v>72</v>
      </c>
      <c r="H64" s="29" t="s">
        <v>72</v>
      </c>
      <c r="I64" s="29" t="s">
        <v>72</v>
      </c>
      <c r="J64" s="13">
        <v>13141</v>
      </c>
      <c r="K64" s="17">
        <v>4.6199999999999998E-2</v>
      </c>
      <c r="L64" s="13">
        <v>297652</v>
      </c>
      <c r="M64" s="17">
        <v>5.5500000000000001E-2</v>
      </c>
      <c r="N64" s="11"/>
      <c r="O64" s="11"/>
      <c r="P64" s="11"/>
      <c r="Q64" s="11"/>
      <c r="R64" s="11"/>
      <c r="S64" s="11"/>
      <c r="T64" s="11"/>
      <c r="U64" s="11"/>
      <c r="V64" s="11"/>
      <c r="W64" s="11"/>
      <c r="X64" s="11"/>
      <c r="Y64" s="11"/>
      <c r="Z64" s="11"/>
      <c r="AA64" s="11"/>
      <c r="AB64" s="11"/>
      <c r="AC64" s="11"/>
      <c r="AD64" s="11"/>
      <c r="AE64" s="11"/>
      <c r="AF64" s="11"/>
      <c r="AG64" s="11"/>
      <c r="AH64" s="11"/>
      <c r="AI64" s="11"/>
      <c r="AJ64" s="11"/>
    </row>
    <row r="65" spans="1:36" x14ac:dyDescent="0.25">
      <c r="A65" s="28" t="s">
        <v>107</v>
      </c>
      <c r="B65" s="29" t="s">
        <v>72</v>
      </c>
      <c r="C65" s="29" t="s">
        <v>72</v>
      </c>
      <c r="D65" s="29" t="s">
        <v>72</v>
      </c>
      <c r="E65" s="29" t="s">
        <v>72</v>
      </c>
      <c r="F65" s="29" t="s">
        <v>72</v>
      </c>
      <c r="G65" s="29" t="s">
        <v>72</v>
      </c>
      <c r="H65" s="29" t="s">
        <v>72</v>
      </c>
      <c r="I65" s="29" t="s">
        <v>72</v>
      </c>
      <c r="J65" s="13">
        <v>18447</v>
      </c>
      <c r="K65" s="17">
        <v>6.59E-2</v>
      </c>
      <c r="L65" s="13">
        <v>386408</v>
      </c>
      <c r="M65" s="17">
        <v>7.2099999999999997E-2</v>
      </c>
      <c r="N65" s="11"/>
      <c r="O65" s="11"/>
      <c r="P65" s="11"/>
      <c r="Q65" s="11"/>
      <c r="R65" s="11"/>
      <c r="S65" s="11"/>
      <c r="T65" s="11"/>
      <c r="U65" s="11"/>
      <c r="V65" s="11"/>
      <c r="W65" s="11"/>
      <c r="X65" s="11"/>
      <c r="Y65" s="11"/>
      <c r="Z65" s="11"/>
      <c r="AA65" s="11"/>
      <c r="AB65" s="11"/>
      <c r="AC65" s="11"/>
      <c r="AD65" s="11"/>
      <c r="AE65" s="11"/>
      <c r="AF65" s="11"/>
      <c r="AG65" s="11"/>
      <c r="AH65" s="11"/>
      <c r="AI65" s="11"/>
      <c r="AJ65" s="11"/>
    </row>
    <row r="66" spans="1:36" x14ac:dyDescent="0.25">
      <c r="A66" s="92" t="s">
        <v>59</v>
      </c>
      <c r="B66" s="93"/>
      <c r="C66" s="93"/>
      <c r="D66" s="93"/>
      <c r="E66" s="93"/>
      <c r="F66" s="93"/>
      <c r="G66" s="93"/>
      <c r="H66" s="93"/>
      <c r="I66" s="93"/>
      <c r="J66" s="93"/>
      <c r="K66" s="93"/>
      <c r="L66" s="76"/>
      <c r="M66" s="76"/>
    </row>
    <row r="67" spans="1:36" x14ac:dyDescent="0.25">
      <c r="A67" s="33" t="s">
        <v>30</v>
      </c>
      <c r="B67" s="13">
        <v>172004</v>
      </c>
      <c r="C67" s="17">
        <v>0.68510000000000004</v>
      </c>
      <c r="D67" s="13">
        <v>141635</v>
      </c>
      <c r="E67" s="17">
        <v>0.57410000000000005</v>
      </c>
      <c r="F67" s="13">
        <v>156013</v>
      </c>
      <c r="G67" s="17">
        <v>0.59509999999999996</v>
      </c>
      <c r="H67" s="13">
        <v>152676</v>
      </c>
      <c r="I67" s="17">
        <v>0.59019999999999995</v>
      </c>
      <c r="J67" s="13">
        <v>186821</v>
      </c>
      <c r="K67" s="17">
        <v>0.65739999999999998</v>
      </c>
      <c r="L67" s="13">
        <v>3549819</v>
      </c>
      <c r="M67" s="17">
        <v>0.66400000000000003</v>
      </c>
    </row>
    <row r="68" spans="1:36" x14ac:dyDescent="0.25">
      <c r="A68" s="33" t="s">
        <v>31</v>
      </c>
      <c r="B68" s="13">
        <v>167263</v>
      </c>
      <c r="C68" s="17">
        <v>0.66979999999999995</v>
      </c>
      <c r="D68" s="13">
        <v>147025</v>
      </c>
      <c r="E68" s="17">
        <v>0.59509999999999996</v>
      </c>
      <c r="F68" s="13">
        <v>160404</v>
      </c>
      <c r="G68" s="17">
        <v>0.60819999999999996</v>
      </c>
      <c r="H68" s="13">
        <v>187828</v>
      </c>
      <c r="I68" s="17">
        <v>0.73699999999999999</v>
      </c>
      <c r="J68" s="13">
        <v>201386</v>
      </c>
      <c r="K68" s="17">
        <v>0.71489999999999998</v>
      </c>
      <c r="L68" s="13">
        <v>3726709</v>
      </c>
      <c r="M68" s="17">
        <v>0.7026</v>
      </c>
    </row>
    <row r="69" spans="1:36" x14ac:dyDescent="0.25">
      <c r="A69" s="33" t="s">
        <v>32</v>
      </c>
      <c r="B69" s="13" t="s">
        <v>72</v>
      </c>
      <c r="C69" s="17" t="s">
        <v>72</v>
      </c>
      <c r="D69" s="13" t="s">
        <v>72</v>
      </c>
      <c r="E69" s="17" t="s">
        <v>72</v>
      </c>
      <c r="F69" s="13">
        <v>230120</v>
      </c>
      <c r="G69" s="17">
        <v>0.86829999999999996</v>
      </c>
      <c r="H69" s="13">
        <v>217202</v>
      </c>
      <c r="I69" s="17">
        <v>0.83879999999999999</v>
      </c>
      <c r="J69" s="13">
        <v>227665</v>
      </c>
      <c r="K69" s="17">
        <v>0.80449999999999999</v>
      </c>
      <c r="L69" s="13">
        <v>4484274</v>
      </c>
      <c r="M69" s="17">
        <v>0.83830000000000005</v>
      </c>
    </row>
    <row r="70" spans="1:36" x14ac:dyDescent="0.25">
      <c r="A70" s="33" t="s">
        <v>33</v>
      </c>
      <c r="B70" s="13" t="s">
        <v>72</v>
      </c>
      <c r="C70" s="17" t="s">
        <v>72</v>
      </c>
      <c r="D70" s="13" t="s">
        <v>72</v>
      </c>
      <c r="E70" s="17" t="s">
        <v>72</v>
      </c>
      <c r="F70" s="13">
        <v>34900</v>
      </c>
      <c r="G70" s="17">
        <v>0.13170000000000001</v>
      </c>
      <c r="H70" s="13">
        <v>41743</v>
      </c>
      <c r="I70" s="17">
        <v>0.16120000000000001</v>
      </c>
      <c r="J70" s="13">
        <v>55331</v>
      </c>
      <c r="K70" s="17">
        <v>0.19550000000000001</v>
      </c>
      <c r="L70" s="13">
        <v>864655</v>
      </c>
      <c r="M70" s="17">
        <v>0.16170000000000001</v>
      </c>
    </row>
    <row r="71" spans="1:36" x14ac:dyDescent="0.25">
      <c r="A71" s="92" t="s">
        <v>78</v>
      </c>
      <c r="B71" s="93"/>
      <c r="C71" s="93"/>
      <c r="D71" s="93"/>
      <c r="E71" s="93"/>
      <c r="F71" s="93"/>
      <c r="G71" s="93"/>
      <c r="H71" s="93"/>
      <c r="I71" s="93"/>
      <c r="J71" s="93"/>
      <c r="K71" s="93"/>
      <c r="L71" s="76"/>
      <c r="M71" s="76"/>
    </row>
    <row r="72" spans="1:36" x14ac:dyDescent="0.25">
      <c r="A72" s="30" t="s">
        <v>161</v>
      </c>
      <c r="B72" s="13" t="s">
        <v>72</v>
      </c>
      <c r="C72" s="13" t="str">
        <f>Colorado!$C$85</f>
        <v>NA</v>
      </c>
      <c r="D72" s="13" t="str">
        <f>Colorado!$D$85</f>
        <v>NA</v>
      </c>
      <c r="E72" s="13" t="str">
        <f>Colorado!$E$85</f>
        <v>NA</v>
      </c>
      <c r="F72" s="13">
        <v>222127</v>
      </c>
      <c r="G72" s="17">
        <v>0.91500000000000004</v>
      </c>
      <c r="H72" s="13">
        <v>216639</v>
      </c>
      <c r="I72" s="17">
        <v>0.91479999999999995</v>
      </c>
      <c r="J72" s="13">
        <v>223921</v>
      </c>
      <c r="K72" s="17">
        <v>0.88539999999999996</v>
      </c>
      <c r="L72" s="13">
        <v>4358606</v>
      </c>
      <c r="M72" s="17">
        <v>0.88219999999999998</v>
      </c>
    </row>
    <row r="73" spans="1:36" x14ac:dyDescent="0.25">
      <c r="A73" s="30" t="s">
        <v>162</v>
      </c>
      <c r="B73" s="13" t="str">
        <f>Colorado!$B$86</f>
        <v>NA</v>
      </c>
      <c r="C73" s="13" t="str">
        <f>Colorado!$C$86</f>
        <v>NA</v>
      </c>
      <c r="D73" s="13" t="str">
        <f>Colorado!$D$86</f>
        <v>NA</v>
      </c>
      <c r="E73" s="13" t="str">
        <f>Colorado!$E$86</f>
        <v>NA</v>
      </c>
      <c r="F73" s="13">
        <v>20642</v>
      </c>
      <c r="G73" s="17">
        <v>8.5000000000000006E-2</v>
      </c>
      <c r="H73" s="13">
        <v>20173</v>
      </c>
      <c r="I73" s="17">
        <v>8.5199999999999998E-2</v>
      </c>
      <c r="J73" s="13">
        <v>28982</v>
      </c>
      <c r="K73" s="17">
        <v>0.11459999999999999</v>
      </c>
      <c r="L73" s="13">
        <v>581751</v>
      </c>
      <c r="M73" s="17">
        <v>0.1178</v>
      </c>
    </row>
    <row r="74" spans="1:36" x14ac:dyDescent="0.25">
      <c r="A74" s="64" t="s">
        <v>163</v>
      </c>
      <c r="B74" s="13" t="str">
        <f>Colorado!$B$87</f>
        <v>NA</v>
      </c>
      <c r="C74" s="13" t="str">
        <f>Colorado!$C$87</f>
        <v>NA</v>
      </c>
      <c r="D74" s="13" t="str">
        <f>Colorado!$D$87</f>
        <v>NA</v>
      </c>
      <c r="E74" s="13" t="str">
        <f>Colorado!$E$87</f>
        <v>NA</v>
      </c>
      <c r="F74" s="13">
        <v>2844</v>
      </c>
      <c r="G74" s="17">
        <v>1.17E-2</v>
      </c>
      <c r="H74" s="13">
        <v>27132</v>
      </c>
      <c r="I74" s="17">
        <v>0.1128</v>
      </c>
      <c r="J74" s="13">
        <v>16327</v>
      </c>
      <c r="K74" s="17">
        <v>6.3E-2</v>
      </c>
      <c r="L74" s="13">
        <v>381689</v>
      </c>
      <c r="M74" s="17">
        <v>7.5999999999999998E-2</v>
      </c>
    </row>
    <row r="75" spans="1:36" x14ac:dyDescent="0.25">
      <c r="A75" s="32" t="s">
        <v>108</v>
      </c>
      <c r="B75" s="13" t="s">
        <v>72</v>
      </c>
      <c r="C75" s="13" t="s">
        <v>72</v>
      </c>
      <c r="D75" s="13" t="s">
        <v>72</v>
      </c>
      <c r="E75" s="13" t="s">
        <v>72</v>
      </c>
      <c r="F75" s="13" t="s">
        <v>72</v>
      </c>
      <c r="G75" s="13" t="s">
        <v>72</v>
      </c>
      <c r="H75" s="13" t="s">
        <v>72</v>
      </c>
      <c r="I75" s="13" t="s">
        <v>72</v>
      </c>
      <c r="J75" s="13">
        <v>37302</v>
      </c>
      <c r="K75" s="17">
        <v>0.14510000000000001</v>
      </c>
      <c r="L75" s="13">
        <v>800880</v>
      </c>
      <c r="M75" s="17">
        <v>0.1603</v>
      </c>
      <c r="N75" s="11"/>
      <c r="O75" s="11"/>
      <c r="P75" s="11"/>
      <c r="Q75" s="11"/>
      <c r="R75" s="11"/>
      <c r="S75" s="11"/>
      <c r="T75" s="11"/>
      <c r="U75" s="11"/>
      <c r="V75" s="11"/>
      <c r="W75" s="11"/>
      <c r="X75" s="11"/>
      <c r="Y75" s="11"/>
      <c r="Z75" s="11"/>
      <c r="AA75" s="11"/>
      <c r="AB75" s="11"/>
      <c r="AC75" s="11"/>
      <c r="AD75" s="11"/>
      <c r="AE75" s="11"/>
      <c r="AF75" s="11"/>
      <c r="AG75" s="11"/>
      <c r="AH75" s="11"/>
      <c r="AI75" s="11"/>
      <c r="AJ75" s="11"/>
    </row>
    <row r="76" spans="1:36" x14ac:dyDescent="0.25">
      <c r="A76" s="32" t="s">
        <v>109</v>
      </c>
      <c r="B76" s="13" t="s">
        <v>72</v>
      </c>
      <c r="C76" s="13" t="s">
        <v>72</v>
      </c>
      <c r="D76" s="13" t="s">
        <v>72</v>
      </c>
      <c r="E76" s="13" t="s">
        <v>72</v>
      </c>
      <c r="F76" s="13" t="s">
        <v>72</v>
      </c>
      <c r="G76" s="13" t="s">
        <v>72</v>
      </c>
      <c r="H76" s="13" t="s">
        <v>72</v>
      </c>
      <c r="I76" s="13" t="s">
        <v>72</v>
      </c>
      <c r="J76" s="13">
        <v>28375</v>
      </c>
      <c r="K76" s="17">
        <v>0.1096</v>
      </c>
      <c r="L76" s="13">
        <v>734096</v>
      </c>
      <c r="M76" s="17">
        <v>0.1462</v>
      </c>
      <c r="N76" s="11"/>
      <c r="O76" s="11"/>
      <c r="P76" s="11"/>
      <c r="Q76" s="11"/>
      <c r="R76" s="11"/>
      <c r="S76" s="11"/>
      <c r="T76" s="11"/>
      <c r="U76" s="11"/>
      <c r="V76" s="11"/>
      <c r="W76" s="11"/>
      <c r="X76" s="11"/>
      <c r="Y76" s="11"/>
      <c r="Z76" s="11"/>
      <c r="AA76" s="11"/>
      <c r="AB76" s="11"/>
      <c r="AC76" s="11"/>
      <c r="AD76" s="11"/>
      <c r="AE76" s="11"/>
      <c r="AF76" s="11"/>
      <c r="AG76" s="11"/>
      <c r="AH76" s="11"/>
      <c r="AI76" s="11"/>
      <c r="AJ76" s="11"/>
    </row>
    <row r="77" spans="1:36" x14ac:dyDescent="0.25">
      <c r="A77" s="92" t="s">
        <v>57</v>
      </c>
      <c r="B77" s="93"/>
      <c r="C77" s="93"/>
      <c r="D77" s="93"/>
      <c r="E77" s="93"/>
      <c r="F77" s="93"/>
      <c r="G77" s="93"/>
      <c r="H77" s="93"/>
      <c r="I77" s="93"/>
      <c r="J77" s="93"/>
      <c r="K77" s="93"/>
      <c r="L77" s="76"/>
      <c r="M77" s="76"/>
    </row>
    <row r="78" spans="1:36" x14ac:dyDescent="0.25">
      <c r="A78" s="4" t="s">
        <v>52</v>
      </c>
      <c r="B78" s="13">
        <v>226655</v>
      </c>
      <c r="C78" s="17">
        <v>0.90280000000000005</v>
      </c>
      <c r="D78" s="13">
        <v>194359</v>
      </c>
      <c r="E78" s="17">
        <v>0.78010000000000002</v>
      </c>
      <c r="F78" s="13">
        <v>232048</v>
      </c>
      <c r="G78" s="17">
        <v>0.87560000000000004</v>
      </c>
      <c r="H78" s="13">
        <v>230488</v>
      </c>
      <c r="I78" s="17">
        <v>0.88929999999999998</v>
      </c>
      <c r="J78" s="13">
        <v>237341</v>
      </c>
      <c r="K78" s="17">
        <v>0.83620000000000005</v>
      </c>
      <c r="L78" s="13">
        <v>4648603</v>
      </c>
      <c r="M78" s="17">
        <v>0.86619999999999997</v>
      </c>
    </row>
    <row r="79" spans="1:36" x14ac:dyDescent="0.25">
      <c r="A79" s="4" t="s">
        <v>53</v>
      </c>
      <c r="B79" s="13">
        <v>24415</v>
      </c>
      <c r="C79" s="17">
        <v>9.7199999999999995E-2</v>
      </c>
      <c r="D79" s="13">
        <v>54772</v>
      </c>
      <c r="E79" s="17">
        <v>0.21990000000000001</v>
      </c>
      <c r="F79" s="13">
        <v>32972</v>
      </c>
      <c r="G79" s="17">
        <v>0.1244</v>
      </c>
      <c r="H79" s="13">
        <v>28678</v>
      </c>
      <c r="I79" s="17">
        <v>0.11070000000000001</v>
      </c>
      <c r="J79" s="13">
        <v>46508</v>
      </c>
      <c r="K79" s="17">
        <v>0.1638</v>
      </c>
      <c r="L79" s="13">
        <v>717838</v>
      </c>
      <c r="M79" s="17">
        <v>0.1338</v>
      </c>
    </row>
    <row r="80" spans="1:36" x14ac:dyDescent="0.25">
      <c r="A80" s="30" t="s">
        <v>164</v>
      </c>
      <c r="B80" s="13">
        <v>22516</v>
      </c>
      <c r="C80" s="17">
        <v>0.12529999999999999</v>
      </c>
      <c r="D80" s="13">
        <v>55245</v>
      </c>
      <c r="E80" s="17">
        <v>0.30420000000000003</v>
      </c>
      <c r="F80" s="13">
        <v>25297</v>
      </c>
      <c r="G80" s="17">
        <v>0.1298</v>
      </c>
      <c r="H80" s="13">
        <v>39164</v>
      </c>
      <c r="I80" s="17">
        <v>0.21340000000000001</v>
      </c>
      <c r="J80" s="36">
        <v>37226</v>
      </c>
      <c r="K80" s="37">
        <v>0.18160000000000001</v>
      </c>
      <c r="L80" s="36">
        <v>1005546</v>
      </c>
      <c r="M80" s="37">
        <v>0.2447</v>
      </c>
    </row>
    <row r="81" spans="1:36" x14ac:dyDescent="0.25">
      <c r="A81" s="92" t="s">
        <v>56</v>
      </c>
      <c r="B81" s="93"/>
      <c r="C81" s="93"/>
      <c r="D81" s="93"/>
      <c r="E81" s="93"/>
      <c r="F81" s="93"/>
      <c r="G81" s="93"/>
      <c r="H81" s="93"/>
      <c r="I81" s="93"/>
      <c r="J81" s="93"/>
      <c r="K81" s="93"/>
      <c r="L81" s="76"/>
      <c r="M81" s="76"/>
    </row>
    <row r="82" spans="1:36" x14ac:dyDescent="0.25">
      <c r="A82" s="30" t="s">
        <v>165</v>
      </c>
      <c r="B82" s="29" t="s">
        <v>72</v>
      </c>
      <c r="C82" s="29" t="s">
        <v>72</v>
      </c>
      <c r="D82" s="29" t="s">
        <v>72</v>
      </c>
      <c r="E82" s="29" t="s">
        <v>72</v>
      </c>
      <c r="F82" s="29" t="s">
        <v>72</v>
      </c>
      <c r="G82" s="29" t="s">
        <v>72</v>
      </c>
      <c r="H82" s="29" t="s">
        <v>72</v>
      </c>
      <c r="I82" s="29" t="s">
        <v>72</v>
      </c>
      <c r="J82" s="29" t="s">
        <v>72</v>
      </c>
      <c r="K82" s="29" t="s">
        <v>72</v>
      </c>
      <c r="L82" s="39">
        <v>282050</v>
      </c>
      <c r="M82" s="40">
        <v>0.84570000000000001</v>
      </c>
    </row>
    <row r="83" spans="1:36" x14ac:dyDescent="0.25">
      <c r="A83" s="31" t="s">
        <v>166</v>
      </c>
      <c r="B83" s="12" t="s">
        <v>72</v>
      </c>
      <c r="C83" s="12" t="s">
        <v>72</v>
      </c>
      <c r="D83" s="12" t="s">
        <v>72</v>
      </c>
      <c r="E83" s="12" t="s">
        <v>72</v>
      </c>
      <c r="F83" s="12" t="s">
        <v>72</v>
      </c>
      <c r="G83" s="12" t="s">
        <v>72</v>
      </c>
      <c r="H83" s="12" t="s">
        <v>72</v>
      </c>
      <c r="I83" s="12" t="s">
        <v>72</v>
      </c>
      <c r="J83" s="13">
        <v>45644</v>
      </c>
      <c r="K83" s="17">
        <v>0.26800000000000002</v>
      </c>
      <c r="L83" s="13">
        <v>902647</v>
      </c>
      <c r="M83" s="17">
        <v>0.2586</v>
      </c>
      <c r="N83" s="11"/>
      <c r="O83" s="11"/>
      <c r="P83" s="11"/>
      <c r="Q83" s="11"/>
      <c r="R83" s="11"/>
      <c r="S83" s="11"/>
      <c r="T83" s="11"/>
      <c r="U83" s="11"/>
      <c r="V83" s="11"/>
      <c r="W83" s="11"/>
      <c r="X83" s="11"/>
      <c r="Y83" s="11"/>
      <c r="Z83" s="11"/>
      <c r="AA83" s="11"/>
      <c r="AB83" s="11"/>
      <c r="AC83" s="11"/>
      <c r="AD83" s="11"/>
      <c r="AE83" s="11"/>
      <c r="AF83" s="11"/>
      <c r="AG83" s="11"/>
      <c r="AH83" s="11"/>
      <c r="AI83" s="11"/>
      <c r="AJ83" s="11"/>
    </row>
    <row r="84" spans="1:36" x14ac:dyDescent="0.25">
      <c r="A84" s="94" t="s">
        <v>34</v>
      </c>
      <c r="B84" s="95"/>
      <c r="C84" s="95"/>
      <c r="D84" s="95"/>
      <c r="E84" s="95"/>
      <c r="F84" s="95"/>
      <c r="G84" s="95"/>
      <c r="H84" s="95"/>
      <c r="I84" s="95"/>
      <c r="J84" s="95"/>
      <c r="K84" s="96"/>
      <c r="L84" s="97"/>
      <c r="M84" s="97"/>
    </row>
    <row r="85" spans="1:36" x14ac:dyDescent="0.25">
      <c r="A85" s="4" t="s">
        <v>41</v>
      </c>
      <c r="B85" s="13">
        <v>21785</v>
      </c>
      <c r="C85" s="17">
        <v>8.6400000000000005E-2</v>
      </c>
      <c r="D85" s="13">
        <v>46047</v>
      </c>
      <c r="E85" s="17">
        <v>0.18490000000000001</v>
      </c>
      <c r="F85" s="13">
        <v>29833</v>
      </c>
      <c r="G85" s="17">
        <v>0.1128</v>
      </c>
      <c r="H85" s="13">
        <v>27992</v>
      </c>
      <c r="I85" s="17">
        <v>0.108</v>
      </c>
      <c r="J85" s="13">
        <v>31249</v>
      </c>
      <c r="K85" s="17">
        <v>0.11</v>
      </c>
      <c r="L85" s="13">
        <v>572036</v>
      </c>
      <c r="M85" s="17">
        <v>0.1066</v>
      </c>
    </row>
    <row r="86" spans="1:36" x14ac:dyDescent="0.25">
      <c r="A86" s="4" t="s">
        <v>42</v>
      </c>
      <c r="B86" s="13">
        <v>37450</v>
      </c>
      <c r="C86" s="17">
        <v>0.1484</v>
      </c>
      <c r="D86" s="13">
        <v>46498</v>
      </c>
      <c r="E86" s="17">
        <v>0.18640000000000001</v>
      </c>
      <c r="F86" s="13">
        <v>43918</v>
      </c>
      <c r="G86" s="17">
        <v>0.1661</v>
      </c>
      <c r="H86" s="13">
        <v>25055</v>
      </c>
      <c r="I86" s="17">
        <v>9.6699999999999994E-2</v>
      </c>
      <c r="J86" s="13">
        <v>29399</v>
      </c>
      <c r="K86" s="17">
        <v>0.10349999999999999</v>
      </c>
      <c r="L86" s="13">
        <v>543610</v>
      </c>
      <c r="M86" s="17">
        <v>0.1013</v>
      </c>
    </row>
    <row r="87" spans="1:36" x14ac:dyDescent="0.25">
      <c r="A87" s="4" t="s">
        <v>43</v>
      </c>
      <c r="B87" s="13">
        <v>28652</v>
      </c>
      <c r="C87" s="17">
        <v>0.11409999999999999</v>
      </c>
      <c r="D87" s="13">
        <v>44535</v>
      </c>
      <c r="E87" s="17">
        <v>0.17879999999999999</v>
      </c>
      <c r="F87" s="13">
        <v>30251</v>
      </c>
      <c r="G87" s="17">
        <v>0.1144</v>
      </c>
      <c r="H87" s="13">
        <v>30484</v>
      </c>
      <c r="I87" s="17">
        <v>0.11899999999999999</v>
      </c>
      <c r="J87" s="13">
        <v>19840</v>
      </c>
      <c r="K87" s="17">
        <v>6.9800000000000001E-2</v>
      </c>
      <c r="L87" s="13">
        <v>603207</v>
      </c>
      <c r="M87" s="17">
        <v>0.1125</v>
      </c>
    </row>
    <row r="88" spans="1:36" x14ac:dyDescent="0.25">
      <c r="A88" s="4" t="s">
        <v>44</v>
      </c>
      <c r="B88" s="13">
        <v>51370</v>
      </c>
      <c r="C88" s="17">
        <v>0.2044</v>
      </c>
      <c r="D88" s="13">
        <v>61754</v>
      </c>
      <c r="E88" s="17">
        <v>0.25230000000000002</v>
      </c>
      <c r="F88" s="13">
        <v>62250</v>
      </c>
      <c r="G88" s="17">
        <v>0.23549999999999999</v>
      </c>
      <c r="H88" s="13">
        <v>61883</v>
      </c>
      <c r="I88" s="17">
        <v>0.2394</v>
      </c>
      <c r="J88" s="13">
        <v>51757</v>
      </c>
      <c r="K88" s="17">
        <v>0.1862</v>
      </c>
      <c r="L88" s="13">
        <v>841262</v>
      </c>
      <c r="M88" s="17">
        <v>0.1575</v>
      </c>
    </row>
    <row r="89" spans="1:36" x14ac:dyDescent="0.25">
      <c r="A89" s="4" t="s">
        <v>45</v>
      </c>
      <c r="B89" s="13">
        <v>52784</v>
      </c>
      <c r="C89" s="17">
        <v>0.2104</v>
      </c>
      <c r="D89" s="13">
        <v>69532</v>
      </c>
      <c r="E89" s="17">
        <v>0.27929999999999999</v>
      </c>
      <c r="F89" s="13">
        <v>64112</v>
      </c>
      <c r="G89" s="17">
        <v>0.2429</v>
      </c>
      <c r="H89" s="13">
        <v>39693</v>
      </c>
      <c r="I89" s="17">
        <v>0.1535</v>
      </c>
      <c r="J89" s="13">
        <v>52925</v>
      </c>
      <c r="K89" s="17">
        <v>0.1862</v>
      </c>
      <c r="L89" s="13">
        <v>749404</v>
      </c>
      <c r="M89" s="17">
        <v>0.1401</v>
      </c>
    </row>
    <row r="90" spans="1:36" x14ac:dyDescent="0.25">
      <c r="A90" s="92" t="s">
        <v>73</v>
      </c>
      <c r="B90" s="93"/>
      <c r="C90" s="93"/>
      <c r="D90" s="93"/>
      <c r="E90" s="93"/>
      <c r="F90" s="93"/>
      <c r="G90" s="93"/>
      <c r="H90" s="93"/>
      <c r="I90" s="93"/>
      <c r="J90" s="93"/>
      <c r="K90" s="93"/>
      <c r="L90" s="76"/>
      <c r="M90" s="76"/>
    </row>
    <row r="91" spans="1:36" s="10" customFormat="1" x14ac:dyDescent="0.25">
      <c r="A91" s="30" t="s">
        <v>110</v>
      </c>
      <c r="B91" s="29" t="s">
        <v>72</v>
      </c>
      <c r="C91" s="29" t="s">
        <v>72</v>
      </c>
      <c r="D91" s="29" t="s">
        <v>72</v>
      </c>
      <c r="E91" s="29" t="s">
        <v>72</v>
      </c>
      <c r="F91" s="29" t="s">
        <v>72</v>
      </c>
      <c r="G91" s="29" t="s">
        <v>72</v>
      </c>
      <c r="H91" s="29" t="s">
        <v>72</v>
      </c>
      <c r="I91" s="29" t="s">
        <v>72</v>
      </c>
      <c r="J91" s="13">
        <v>11980</v>
      </c>
      <c r="K91" s="17">
        <v>5.6800000000000003E-2</v>
      </c>
      <c r="L91" s="13">
        <v>293472</v>
      </c>
      <c r="M91" s="17">
        <v>6.9699999999999998E-2</v>
      </c>
      <c r="N91" s="11"/>
      <c r="O91" s="11"/>
      <c r="P91" s="11"/>
      <c r="Q91" s="11"/>
      <c r="R91" s="11"/>
      <c r="S91" s="11"/>
      <c r="T91" s="11"/>
      <c r="U91" s="11"/>
      <c r="V91" s="11"/>
      <c r="W91" s="11"/>
      <c r="X91" s="11"/>
      <c r="Y91" s="11"/>
      <c r="Z91" s="11"/>
      <c r="AA91" s="11"/>
      <c r="AB91" s="11"/>
      <c r="AC91" s="11"/>
      <c r="AD91" s="11"/>
      <c r="AE91" s="11"/>
      <c r="AF91" s="11"/>
      <c r="AG91" s="11"/>
      <c r="AH91" s="11"/>
      <c r="AI91" s="11"/>
      <c r="AJ91" s="11"/>
    </row>
    <row r="92" spans="1:36" x14ac:dyDescent="0.25">
      <c r="A92" s="94" t="s">
        <v>77</v>
      </c>
      <c r="B92" s="95"/>
      <c r="C92" s="95"/>
      <c r="D92" s="95"/>
      <c r="E92" s="95"/>
      <c r="F92" s="95"/>
      <c r="G92" s="95"/>
      <c r="H92" s="95"/>
      <c r="I92" s="95"/>
      <c r="J92" s="95"/>
      <c r="K92" s="96"/>
      <c r="L92" s="97"/>
      <c r="M92" s="97"/>
    </row>
    <row r="93" spans="1:36" x14ac:dyDescent="0.25">
      <c r="A93" s="4" t="s">
        <v>63</v>
      </c>
      <c r="B93" s="13" t="s">
        <v>72</v>
      </c>
      <c r="C93" s="17" t="s">
        <v>72</v>
      </c>
      <c r="D93" s="14">
        <v>89611</v>
      </c>
      <c r="E93" s="18">
        <v>0.3654</v>
      </c>
      <c r="F93" s="14">
        <v>72610</v>
      </c>
      <c r="G93" s="18">
        <v>0.28439999999999999</v>
      </c>
      <c r="H93" s="14">
        <v>92246</v>
      </c>
      <c r="I93" s="18">
        <v>0.38200000000000001</v>
      </c>
      <c r="J93" s="14">
        <v>83138</v>
      </c>
      <c r="K93" s="18">
        <v>0.32350000000000001</v>
      </c>
      <c r="L93" s="14">
        <v>1850553</v>
      </c>
      <c r="M93" s="18">
        <v>0.37969999999999998</v>
      </c>
    </row>
    <row r="94" spans="1:36" x14ac:dyDescent="0.25">
      <c r="A94" s="4" t="s">
        <v>64</v>
      </c>
      <c r="B94" s="13" t="s">
        <v>72</v>
      </c>
      <c r="C94" s="17" t="s">
        <v>72</v>
      </c>
      <c r="D94" s="14">
        <v>75391</v>
      </c>
      <c r="E94" s="18">
        <v>0.3075</v>
      </c>
      <c r="F94" s="14">
        <v>85333</v>
      </c>
      <c r="G94" s="18">
        <v>0.33429999999999999</v>
      </c>
      <c r="H94" s="14">
        <v>73159</v>
      </c>
      <c r="I94" s="18">
        <v>0.3029</v>
      </c>
      <c r="J94" s="14">
        <v>91787</v>
      </c>
      <c r="K94" s="18">
        <v>0.35720000000000002</v>
      </c>
      <c r="L94" s="14">
        <v>1806627</v>
      </c>
      <c r="M94" s="18">
        <v>0.37069999999999997</v>
      </c>
    </row>
    <row r="95" spans="1:36" x14ac:dyDescent="0.25">
      <c r="A95" s="4" t="s">
        <v>66</v>
      </c>
      <c r="B95" s="13" t="s">
        <v>72</v>
      </c>
      <c r="C95" s="17" t="s">
        <v>72</v>
      </c>
      <c r="D95" s="14">
        <v>24560</v>
      </c>
      <c r="E95" s="18">
        <v>0.1002</v>
      </c>
      <c r="F95" s="14">
        <v>36967</v>
      </c>
      <c r="G95" s="18">
        <v>0.14480000000000001</v>
      </c>
      <c r="H95" s="14">
        <v>27874</v>
      </c>
      <c r="I95" s="18">
        <v>0.1154</v>
      </c>
      <c r="J95" s="14">
        <v>36253</v>
      </c>
      <c r="K95" s="18">
        <v>0.1411</v>
      </c>
      <c r="L95" s="14">
        <v>485160</v>
      </c>
      <c r="M95" s="18">
        <v>9.9599999999999994E-2</v>
      </c>
    </row>
    <row r="96" spans="1:36" x14ac:dyDescent="0.25">
      <c r="A96" s="4" t="s">
        <v>65</v>
      </c>
      <c r="B96" s="13" t="s">
        <v>72</v>
      </c>
      <c r="C96" s="17" t="s">
        <v>72</v>
      </c>
      <c r="D96" s="14">
        <v>55653</v>
      </c>
      <c r="E96" s="18">
        <v>0.22700000000000001</v>
      </c>
      <c r="F96" s="14">
        <v>60368</v>
      </c>
      <c r="G96" s="18">
        <v>0.23649999999999999</v>
      </c>
      <c r="H96" s="14">
        <v>48223</v>
      </c>
      <c r="I96" s="18">
        <v>0.19969999999999999</v>
      </c>
      <c r="J96" s="14">
        <v>45817</v>
      </c>
      <c r="K96" s="18">
        <v>0.17829999999999999</v>
      </c>
      <c r="L96" s="14">
        <v>730908</v>
      </c>
      <c r="M96" s="18">
        <v>0.15</v>
      </c>
    </row>
    <row r="97" spans="1:36" x14ac:dyDescent="0.25">
      <c r="A97" s="94" t="s">
        <v>76</v>
      </c>
      <c r="B97" s="95"/>
      <c r="C97" s="95"/>
      <c r="D97" s="95"/>
      <c r="E97" s="95"/>
      <c r="F97" s="95"/>
      <c r="G97" s="95"/>
      <c r="H97" s="95"/>
      <c r="I97" s="95"/>
      <c r="J97" s="95"/>
      <c r="K97" s="96"/>
      <c r="L97" s="97"/>
      <c r="M97" s="97"/>
    </row>
    <row r="98" spans="1:36" x14ac:dyDescent="0.25">
      <c r="A98" s="4" t="s">
        <v>63</v>
      </c>
      <c r="B98" s="13" t="s">
        <v>72</v>
      </c>
      <c r="C98" s="17" t="s">
        <v>72</v>
      </c>
      <c r="D98" s="14">
        <v>36455</v>
      </c>
      <c r="E98" s="18">
        <v>0.161</v>
      </c>
      <c r="F98" s="14">
        <v>37662</v>
      </c>
      <c r="G98" s="18">
        <v>0.15179999999999999</v>
      </c>
      <c r="H98" s="14">
        <v>34918</v>
      </c>
      <c r="I98" s="18">
        <v>0.1489</v>
      </c>
      <c r="J98" s="14">
        <v>40537</v>
      </c>
      <c r="K98" s="18">
        <v>0.1709</v>
      </c>
      <c r="L98" s="14">
        <v>720710</v>
      </c>
      <c r="M98" s="18">
        <v>0.16170000000000001</v>
      </c>
    </row>
    <row r="99" spans="1:36" x14ac:dyDescent="0.25">
      <c r="A99" s="4" t="s">
        <v>64</v>
      </c>
      <c r="B99" s="13" t="s">
        <v>72</v>
      </c>
      <c r="C99" s="17" t="s">
        <v>72</v>
      </c>
      <c r="D99" s="14">
        <v>61020</v>
      </c>
      <c r="E99" s="18">
        <v>0.26950000000000002</v>
      </c>
      <c r="F99" s="14">
        <v>58697</v>
      </c>
      <c r="G99" s="18">
        <v>0.23669999999999999</v>
      </c>
      <c r="H99" s="14">
        <v>81192</v>
      </c>
      <c r="I99" s="18">
        <v>0.34620000000000001</v>
      </c>
      <c r="J99" s="14">
        <v>70049</v>
      </c>
      <c r="K99" s="18">
        <v>0.29530000000000001</v>
      </c>
      <c r="L99" s="14">
        <v>1435564</v>
      </c>
      <c r="M99" s="18">
        <v>0.3221</v>
      </c>
    </row>
    <row r="100" spans="1:36" x14ac:dyDescent="0.25">
      <c r="A100" s="4" t="s">
        <v>66</v>
      </c>
      <c r="B100" s="13" t="s">
        <v>72</v>
      </c>
      <c r="C100" s="17" t="s">
        <v>72</v>
      </c>
      <c r="D100" s="14">
        <v>43939</v>
      </c>
      <c r="E100" s="18">
        <v>0.19409999999999999</v>
      </c>
      <c r="F100" s="14">
        <v>58401</v>
      </c>
      <c r="G100" s="18">
        <v>0.23549999999999999</v>
      </c>
      <c r="H100" s="14">
        <v>55834</v>
      </c>
      <c r="I100" s="18">
        <v>0.23810000000000001</v>
      </c>
      <c r="J100" s="14">
        <v>54664</v>
      </c>
      <c r="K100" s="18">
        <v>0.23050000000000001</v>
      </c>
      <c r="L100" s="14">
        <v>1028616</v>
      </c>
      <c r="M100" s="18">
        <v>0.23080000000000001</v>
      </c>
    </row>
    <row r="101" spans="1:36" x14ac:dyDescent="0.25">
      <c r="A101" s="4" t="s">
        <v>65</v>
      </c>
      <c r="B101" s="13" t="s">
        <v>72</v>
      </c>
      <c r="C101" s="17" t="s">
        <v>72</v>
      </c>
      <c r="D101" s="14">
        <v>84991</v>
      </c>
      <c r="E101" s="18">
        <v>0.37540000000000001</v>
      </c>
      <c r="F101" s="14">
        <v>93271</v>
      </c>
      <c r="G101" s="18">
        <v>0.376</v>
      </c>
      <c r="H101" s="14">
        <v>62570</v>
      </c>
      <c r="I101" s="18">
        <v>0.26679999999999998</v>
      </c>
      <c r="J101" s="14">
        <v>71930</v>
      </c>
      <c r="K101" s="18">
        <v>0.30330000000000001</v>
      </c>
      <c r="L101" s="14">
        <v>1272688</v>
      </c>
      <c r="M101" s="18">
        <v>0.28549999999999998</v>
      </c>
    </row>
    <row r="102" spans="1:36" x14ac:dyDescent="0.25">
      <c r="A102" s="92" t="s">
        <v>111</v>
      </c>
      <c r="B102" s="93"/>
      <c r="C102" s="93"/>
      <c r="D102" s="93"/>
      <c r="E102" s="93"/>
      <c r="F102" s="93"/>
      <c r="G102" s="93"/>
      <c r="H102" s="93"/>
      <c r="I102" s="93"/>
      <c r="J102" s="93"/>
      <c r="K102" s="93"/>
      <c r="L102" s="76"/>
      <c r="M102" s="76"/>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row>
    <row r="103" spans="1:36" x14ac:dyDescent="0.25">
      <c r="A103" s="30" t="s">
        <v>167</v>
      </c>
      <c r="B103" s="29" t="s">
        <v>72</v>
      </c>
      <c r="C103" s="29" t="s">
        <v>72</v>
      </c>
      <c r="D103" s="29" t="s">
        <v>72</v>
      </c>
      <c r="E103" s="29" t="s">
        <v>72</v>
      </c>
      <c r="F103" s="29" t="s">
        <v>72</v>
      </c>
      <c r="G103" s="29" t="s">
        <v>72</v>
      </c>
      <c r="H103" s="29" t="s">
        <v>72</v>
      </c>
      <c r="I103" s="29" t="s">
        <v>72</v>
      </c>
      <c r="J103" s="13">
        <v>54497</v>
      </c>
      <c r="K103" s="17">
        <v>0.27410000000000001</v>
      </c>
      <c r="L103" s="13">
        <v>1442294</v>
      </c>
      <c r="M103" s="17">
        <v>0.35670000000000002</v>
      </c>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row>
    <row r="104" spans="1:36" x14ac:dyDescent="0.25">
      <c r="A104" s="30" t="s">
        <v>168</v>
      </c>
      <c r="B104" s="29" t="s">
        <v>72</v>
      </c>
      <c r="C104" s="29" t="s">
        <v>72</v>
      </c>
      <c r="D104" s="29" t="s">
        <v>72</v>
      </c>
      <c r="E104" s="29" t="s">
        <v>72</v>
      </c>
      <c r="F104" s="29" t="s">
        <v>72</v>
      </c>
      <c r="G104" s="29" t="s">
        <v>72</v>
      </c>
      <c r="H104" s="29" t="s">
        <v>72</v>
      </c>
      <c r="I104" s="29" t="s">
        <v>72</v>
      </c>
      <c r="J104" s="13">
        <v>21622</v>
      </c>
      <c r="K104" s="17">
        <v>0.436</v>
      </c>
      <c r="L104" s="13">
        <v>560577</v>
      </c>
      <c r="M104" s="17">
        <v>0.40860000000000002</v>
      </c>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row>
    <row r="105" spans="1:36" x14ac:dyDescent="0.25">
      <c r="A105" s="30" t="s">
        <v>169</v>
      </c>
      <c r="B105" s="29" t="s">
        <v>72</v>
      </c>
      <c r="C105" s="29" t="s">
        <v>72</v>
      </c>
      <c r="D105" s="29" t="s">
        <v>72</v>
      </c>
      <c r="E105" s="29" t="s">
        <v>72</v>
      </c>
      <c r="F105" s="29" t="s">
        <v>72</v>
      </c>
      <c r="G105" s="29" t="s">
        <v>72</v>
      </c>
      <c r="H105" s="29" t="s">
        <v>72</v>
      </c>
      <c r="I105" s="29" t="s">
        <v>72</v>
      </c>
      <c r="J105" s="29" t="s">
        <v>72</v>
      </c>
      <c r="K105" s="29" t="s">
        <v>72</v>
      </c>
      <c r="L105" s="13">
        <v>1279049</v>
      </c>
      <c r="M105" s="17">
        <v>0.88949999999999996</v>
      </c>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row>
    <row r="106" spans="1:36" x14ac:dyDescent="0.25">
      <c r="A106" s="92" t="s">
        <v>112</v>
      </c>
      <c r="B106" s="93"/>
      <c r="C106" s="93"/>
      <c r="D106" s="93"/>
      <c r="E106" s="93"/>
      <c r="F106" s="93"/>
      <c r="G106" s="93"/>
      <c r="H106" s="93"/>
      <c r="I106" s="93"/>
      <c r="J106" s="93"/>
      <c r="K106" s="93"/>
      <c r="L106" s="76"/>
      <c r="M106" s="76"/>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row>
    <row r="107" spans="1:36" x14ac:dyDescent="0.25">
      <c r="A107" s="30" t="s">
        <v>113</v>
      </c>
      <c r="B107" s="29" t="s">
        <v>72</v>
      </c>
      <c r="C107" s="29" t="s">
        <v>72</v>
      </c>
      <c r="D107" s="29" t="s">
        <v>72</v>
      </c>
      <c r="E107" s="29" t="s">
        <v>72</v>
      </c>
      <c r="F107" s="29" t="s">
        <v>72</v>
      </c>
      <c r="G107" s="29" t="s">
        <v>72</v>
      </c>
      <c r="H107" s="29" t="s">
        <v>72</v>
      </c>
      <c r="I107" s="29" t="s">
        <v>72</v>
      </c>
      <c r="J107" s="13">
        <v>225630</v>
      </c>
      <c r="K107" s="17">
        <v>0.8851</v>
      </c>
      <c r="L107" s="13">
        <v>4319955</v>
      </c>
      <c r="M107" s="17">
        <v>0.87470000000000003</v>
      </c>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row>
    <row r="108" spans="1:36" x14ac:dyDescent="0.25">
      <c r="A108" s="30" t="s">
        <v>114</v>
      </c>
      <c r="B108" s="29" t="s">
        <v>72</v>
      </c>
      <c r="C108" s="29" t="s">
        <v>72</v>
      </c>
      <c r="D108" s="29" t="s">
        <v>72</v>
      </c>
      <c r="E108" s="29" t="s">
        <v>72</v>
      </c>
      <c r="F108" s="29" t="s">
        <v>72</v>
      </c>
      <c r="G108" s="29" t="s">
        <v>72</v>
      </c>
      <c r="H108" s="29" t="s">
        <v>72</v>
      </c>
      <c r="I108" s="29" t="s">
        <v>72</v>
      </c>
      <c r="J108" s="13">
        <v>215416</v>
      </c>
      <c r="K108" s="17">
        <v>0.84819999999999995</v>
      </c>
      <c r="L108" s="13">
        <v>4377305</v>
      </c>
      <c r="M108" s="17">
        <v>0.88600000000000001</v>
      </c>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row>
    <row r="109" spans="1:36" x14ac:dyDescent="0.25">
      <c r="A109" s="30" t="s">
        <v>115</v>
      </c>
      <c r="B109" s="29" t="s">
        <v>72</v>
      </c>
      <c r="C109" s="29" t="s">
        <v>72</v>
      </c>
      <c r="D109" s="29" t="s">
        <v>72</v>
      </c>
      <c r="E109" s="29" t="s">
        <v>72</v>
      </c>
      <c r="F109" s="29" t="s">
        <v>72</v>
      </c>
      <c r="G109" s="29" t="s">
        <v>72</v>
      </c>
      <c r="H109" s="29" t="s">
        <v>72</v>
      </c>
      <c r="I109" s="29" t="s">
        <v>72</v>
      </c>
      <c r="J109" s="13">
        <v>130549</v>
      </c>
      <c r="K109" s="17">
        <v>0.64949999999999997</v>
      </c>
      <c r="L109" s="13">
        <v>2981719</v>
      </c>
      <c r="M109" s="17">
        <v>0.71020000000000005</v>
      </c>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row>
    <row r="110" spans="1:36" x14ac:dyDescent="0.25">
      <c r="A110" s="30" t="s">
        <v>116</v>
      </c>
      <c r="B110" s="29" t="s">
        <v>72</v>
      </c>
      <c r="C110" s="29" t="s">
        <v>72</v>
      </c>
      <c r="D110" s="29" t="s">
        <v>72</v>
      </c>
      <c r="E110" s="29" t="s">
        <v>72</v>
      </c>
      <c r="F110" s="29" t="s">
        <v>72</v>
      </c>
      <c r="G110" s="29" t="s">
        <v>72</v>
      </c>
      <c r="H110" s="29" t="s">
        <v>72</v>
      </c>
      <c r="I110" s="29" t="s">
        <v>72</v>
      </c>
      <c r="J110" s="13">
        <v>162378</v>
      </c>
      <c r="K110" s="17">
        <v>0.77259999999999995</v>
      </c>
      <c r="L110" s="13">
        <v>3319510</v>
      </c>
      <c r="M110" s="17">
        <v>0.77759999999999996</v>
      </c>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row>
    <row r="111" spans="1:36" x14ac:dyDescent="0.25">
      <c r="A111" s="30" t="s">
        <v>117</v>
      </c>
      <c r="B111" s="29" t="s">
        <v>72</v>
      </c>
      <c r="C111" s="29" t="s">
        <v>72</v>
      </c>
      <c r="D111" s="29" t="s">
        <v>72</v>
      </c>
      <c r="E111" s="29" t="s">
        <v>72</v>
      </c>
      <c r="F111" s="29" t="s">
        <v>72</v>
      </c>
      <c r="G111" s="29" t="s">
        <v>72</v>
      </c>
      <c r="H111" s="29" t="s">
        <v>72</v>
      </c>
      <c r="I111" s="29" t="s">
        <v>72</v>
      </c>
      <c r="J111" s="13">
        <v>122218</v>
      </c>
      <c r="K111" s="17">
        <v>0.5746</v>
      </c>
      <c r="L111" s="13">
        <v>2793775</v>
      </c>
      <c r="M111" s="17">
        <v>0.66159999999999997</v>
      </c>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row>
  </sheetData>
  <mergeCells count="44">
    <mergeCell ref="A102:K102"/>
    <mergeCell ref="L102:M102"/>
    <mergeCell ref="A106:K106"/>
    <mergeCell ref="L106:M106"/>
    <mergeCell ref="A90:K90"/>
    <mergeCell ref="L90:M90"/>
    <mergeCell ref="A92:K92"/>
    <mergeCell ref="L92:M92"/>
    <mergeCell ref="A97:K97"/>
    <mergeCell ref="L97:M97"/>
    <mergeCell ref="A77:K77"/>
    <mergeCell ref="L77:M77"/>
    <mergeCell ref="A81:K81"/>
    <mergeCell ref="L81:M81"/>
    <mergeCell ref="A84:K84"/>
    <mergeCell ref="L84:M84"/>
    <mergeCell ref="A48:K48"/>
    <mergeCell ref="L48:M48"/>
    <mergeCell ref="A66:K66"/>
    <mergeCell ref="L66:M66"/>
    <mergeCell ref="A71:K71"/>
    <mergeCell ref="L71:M71"/>
    <mergeCell ref="A1:M1"/>
    <mergeCell ref="A2:M2"/>
    <mergeCell ref="L4:M4"/>
    <mergeCell ref="B5:C5"/>
    <mergeCell ref="D5:E5"/>
    <mergeCell ref="F5:G5"/>
    <mergeCell ref="H5:I5"/>
    <mergeCell ref="L5:M5"/>
    <mergeCell ref="J5:K5"/>
    <mergeCell ref="B4:K4"/>
    <mergeCell ref="A7:K7"/>
    <mergeCell ref="L7:M7"/>
    <mergeCell ref="A19:K19"/>
    <mergeCell ref="L19:M19"/>
    <mergeCell ref="A27:K27"/>
    <mergeCell ref="L27:M27"/>
    <mergeCell ref="A36:K36"/>
    <mergeCell ref="L36:M36"/>
    <mergeCell ref="A41:K41"/>
    <mergeCell ref="L41:M41"/>
    <mergeCell ref="A47:K47"/>
    <mergeCell ref="L47:M47"/>
  </mergeCells>
  <pageMargins left="0.25" right="0.25" top="0.75" bottom="0.75" header="0.3" footer="0.3"/>
  <pageSetup paperSize="5" scale="67" fitToHeight="0" orientation="landscape" r:id="rId1"/>
  <rowBreaks count="1" manualBreakCount="1">
    <brk id="46"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pageSetUpPr fitToPage="1"/>
  </sheetPr>
  <dimension ref="A1:AJ111"/>
  <sheetViews>
    <sheetView showGridLines="0" zoomScale="85" zoomScaleNormal="85" workbookViewId="0">
      <pane xSplit="1" ySplit="6" topLeftCell="B7" activePane="bottomRight" state="frozen"/>
      <selection activeCell="A62" sqref="A62"/>
      <selection pane="topRight" activeCell="A62" sqref="A62"/>
      <selection pane="bottomLeft" activeCell="A62" sqref="A62"/>
      <selection pane="bottomRight" activeCell="A5" sqref="A5"/>
    </sheetView>
  </sheetViews>
  <sheetFormatPr defaultColWidth="9.140625" defaultRowHeight="15" x14ac:dyDescent="0.25"/>
  <cols>
    <col min="1" max="1" width="116.7109375" style="1" customWidth="1"/>
    <col min="2" max="2" width="14" style="22" customWidth="1"/>
    <col min="3" max="3" width="14" style="23" customWidth="1"/>
    <col min="4" max="4" width="14" style="22" customWidth="1"/>
    <col min="5" max="5" width="14" style="23" customWidth="1"/>
    <col min="6" max="6" width="14" style="22" customWidth="1"/>
    <col min="7" max="7" width="14" style="23" customWidth="1"/>
    <col min="8" max="9" width="14" style="1" customWidth="1"/>
    <col min="10" max="13" width="13.28515625" style="1" customWidth="1"/>
    <col min="14" max="16384" width="9.140625" style="1"/>
  </cols>
  <sheetData>
    <row r="1" spans="1:13" ht="18.75" x14ac:dyDescent="0.3">
      <c r="A1" s="78" t="s">
        <v>207</v>
      </c>
      <c r="B1" s="78"/>
      <c r="C1" s="78"/>
      <c r="D1" s="78"/>
      <c r="E1" s="78"/>
      <c r="F1" s="78"/>
      <c r="G1" s="78"/>
      <c r="H1" s="78"/>
      <c r="I1" s="78"/>
      <c r="J1" s="78"/>
      <c r="K1" s="78"/>
      <c r="L1" s="78"/>
      <c r="M1" s="78"/>
    </row>
    <row r="2" spans="1:13" ht="16.5" x14ac:dyDescent="0.25">
      <c r="A2" s="103" t="s">
        <v>208</v>
      </c>
      <c r="B2" s="103"/>
      <c r="C2" s="103"/>
      <c r="D2" s="103"/>
      <c r="E2" s="103"/>
      <c r="F2" s="103"/>
      <c r="G2" s="103"/>
      <c r="H2" s="103"/>
      <c r="I2" s="103"/>
      <c r="J2" s="103"/>
      <c r="K2" s="103"/>
      <c r="L2" s="103"/>
      <c r="M2" s="103"/>
    </row>
    <row r="4" spans="1:13" x14ac:dyDescent="0.25">
      <c r="B4" s="98" t="s">
        <v>209</v>
      </c>
      <c r="C4" s="99"/>
      <c r="D4" s="99"/>
      <c r="E4" s="99"/>
      <c r="F4" s="99"/>
      <c r="G4" s="99"/>
      <c r="H4" s="99"/>
      <c r="I4" s="99"/>
      <c r="J4" s="99"/>
      <c r="K4" s="100"/>
      <c r="L4" s="104" t="s">
        <v>71</v>
      </c>
      <c r="M4" s="104"/>
    </row>
    <row r="5" spans="1:13" x14ac:dyDescent="0.25">
      <c r="B5" s="101">
        <v>2009</v>
      </c>
      <c r="C5" s="101"/>
      <c r="D5" s="101">
        <v>2011</v>
      </c>
      <c r="E5" s="101"/>
      <c r="F5" s="101">
        <v>2013</v>
      </c>
      <c r="G5" s="101"/>
      <c r="H5" s="101">
        <v>2015</v>
      </c>
      <c r="I5" s="101"/>
      <c r="J5" s="101">
        <v>2017</v>
      </c>
      <c r="K5" s="101"/>
      <c r="L5" s="102">
        <v>2017</v>
      </c>
      <c r="M5" s="102"/>
    </row>
    <row r="6" spans="1:13" x14ac:dyDescent="0.25">
      <c r="B6" s="15" t="s">
        <v>69</v>
      </c>
      <c r="C6" s="19" t="s">
        <v>70</v>
      </c>
      <c r="D6" s="15" t="s">
        <v>69</v>
      </c>
      <c r="E6" s="19" t="s">
        <v>70</v>
      </c>
      <c r="F6" s="15" t="s">
        <v>69</v>
      </c>
      <c r="G6" s="19" t="s">
        <v>70</v>
      </c>
      <c r="H6" s="8" t="s">
        <v>69</v>
      </c>
      <c r="I6" s="8" t="s">
        <v>70</v>
      </c>
      <c r="J6" s="8" t="s">
        <v>69</v>
      </c>
      <c r="K6" s="8" t="s">
        <v>70</v>
      </c>
      <c r="L6" s="46" t="s">
        <v>69</v>
      </c>
      <c r="M6" s="46" t="s">
        <v>70</v>
      </c>
    </row>
    <row r="7" spans="1:13" x14ac:dyDescent="0.25">
      <c r="A7" s="92" t="s">
        <v>55</v>
      </c>
      <c r="B7" s="93"/>
      <c r="C7" s="93"/>
      <c r="D7" s="93"/>
      <c r="E7" s="93"/>
      <c r="F7" s="93"/>
      <c r="G7" s="93"/>
      <c r="H7" s="93"/>
      <c r="I7" s="93"/>
      <c r="J7" s="93"/>
      <c r="K7" s="93"/>
      <c r="L7" s="76"/>
      <c r="M7" s="76"/>
    </row>
    <row r="8" spans="1:13" x14ac:dyDescent="0.25">
      <c r="A8" s="5" t="s">
        <v>0</v>
      </c>
      <c r="B8" s="13">
        <v>124261</v>
      </c>
      <c r="C8" s="17">
        <v>0.85299999999999998</v>
      </c>
      <c r="D8" s="13">
        <v>115429</v>
      </c>
      <c r="E8" s="17">
        <v>0.82509999999999994</v>
      </c>
      <c r="F8" s="13">
        <v>118190</v>
      </c>
      <c r="G8" s="17">
        <v>0.81489999999999996</v>
      </c>
      <c r="H8" s="13">
        <v>143372</v>
      </c>
      <c r="I8" s="17">
        <v>0.92049999999999998</v>
      </c>
      <c r="J8" s="12">
        <v>131500</v>
      </c>
      <c r="K8" s="16">
        <v>0.89770000000000005</v>
      </c>
      <c r="L8" s="12">
        <v>5040164</v>
      </c>
      <c r="M8" s="16">
        <v>0.93500000000000005</v>
      </c>
    </row>
    <row r="9" spans="1:13" x14ac:dyDescent="0.25">
      <c r="A9" s="6" t="s">
        <v>151</v>
      </c>
      <c r="B9" s="13">
        <v>83487</v>
      </c>
      <c r="C9" s="17">
        <v>0.57310000000000005</v>
      </c>
      <c r="D9" s="13">
        <v>67693</v>
      </c>
      <c r="E9" s="17">
        <v>0.4839</v>
      </c>
      <c r="F9" s="13">
        <v>75438</v>
      </c>
      <c r="G9" s="17">
        <v>0.52010000000000001</v>
      </c>
      <c r="H9" s="13">
        <v>66991</v>
      </c>
      <c r="I9" s="17">
        <v>0.43009999999999998</v>
      </c>
      <c r="J9" s="12">
        <v>73770</v>
      </c>
      <c r="K9" s="16">
        <v>0.50360000000000005</v>
      </c>
      <c r="L9" s="12">
        <v>3133456</v>
      </c>
      <c r="M9" s="16">
        <v>0.58130000000000004</v>
      </c>
    </row>
    <row r="10" spans="1:13" x14ac:dyDescent="0.25">
      <c r="A10" s="60" t="s">
        <v>152</v>
      </c>
      <c r="B10" s="13">
        <v>75213</v>
      </c>
      <c r="C10" s="17">
        <v>0.51629999999999998</v>
      </c>
      <c r="D10" s="13">
        <v>56623</v>
      </c>
      <c r="E10" s="17">
        <v>0.4047</v>
      </c>
      <c r="F10" s="13">
        <v>68704</v>
      </c>
      <c r="G10" s="17">
        <v>0.47370000000000001</v>
      </c>
      <c r="H10" s="13">
        <v>59158</v>
      </c>
      <c r="I10" s="17">
        <v>0.37980000000000003</v>
      </c>
      <c r="J10" s="12">
        <v>60023</v>
      </c>
      <c r="K10" s="16">
        <v>0.4098</v>
      </c>
      <c r="L10" s="12">
        <v>2663744</v>
      </c>
      <c r="M10" s="16">
        <v>0.49409999999999998</v>
      </c>
    </row>
    <row r="11" spans="1:13" x14ac:dyDescent="0.25">
      <c r="A11" s="60" t="s">
        <v>172</v>
      </c>
      <c r="B11" s="13">
        <v>8274</v>
      </c>
      <c r="C11" s="17">
        <v>5.6800000000000003E-2</v>
      </c>
      <c r="D11" s="13">
        <v>11070</v>
      </c>
      <c r="E11" s="17">
        <v>7.9100000000000004E-2</v>
      </c>
      <c r="F11" s="13">
        <v>6735</v>
      </c>
      <c r="G11" s="17">
        <v>4.6399999999999997E-2</v>
      </c>
      <c r="H11" s="13">
        <v>7833</v>
      </c>
      <c r="I11" s="17">
        <v>5.0299999999999997E-2</v>
      </c>
      <c r="J11" s="12">
        <v>13747</v>
      </c>
      <c r="K11" s="16">
        <v>9.3799999999999994E-2</v>
      </c>
      <c r="L11" s="12">
        <v>469711</v>
      </c>
      <c r="M11" s="16">
        <v>8.7099999999999997E-2</v>
      </c>
    </row>
    <row r="12" spans="1:13" x14ac:dyDescent="0.25">
      <c r="A12" s="6" t="s">
        <v>153</v>
      </c>
      <c r="B12" s="13">
        <v>40774</v>
      </c>
      <c r="C12" s="17">
        <v>0.27989999999999998</v>
      </c>
      <c r="D12" s="13">
        <v>47736</v>
      </c>
      <c r="E12" s="17">
        <v>0.3412</v>
      </c>
      <c r="F12" s="13">
        <v>42752</v>
      </c>
      <c r="G12" s="17">
        <v>0.29480000000000001</v>
      </c>
      <c r="H12" s="13">
        <v>76381</v>
      </c>
      <c r="I12" s="17">
        <v>0.4904</v>
      </c>
      <c r="J12" s="12">
        <v>57731</v>
      </c>
      <c r="K12" s="16">
        <v>0.39410000000000001</v>
      </c>
      <c r="L12" s="12">
        <v>1906708</v>
      </c>
      <c r="M12" s="16">
        <v>0.35370000000000001</v>
      </c>
    </row>
    <row r="13" spans="1:13" x14ac:dyDescent="0.25">
      <c r="A13" s="60" t="s">
        <v>1</v>
      </c>
      <c r="B13" s="13">
        <v>21088</v>
      </c>
      <c r="C13" s="17">
        <v>0.14480000000000001</v>
      </c>
      <c r="D13" s="13">
        <v>20917</v>
      </c>
      <c r="E13" s="17">
        <v>0.14949999999999999</v>
      </c>
      <c r="F13" s="13">
        <v>27468</v>
      </c>
      <c r="G13" s="17">
        <v>0.18940000000000001</v>
      </c>
      <c r="H13" s="13">
        <v>30233</v>
      </c>
      <c r="I13" s="17">
        <v>0.19409999999999999</v>
      </c>
      <c r="J13" s="12">
        <v>26030</v>
      </c>
      <c r="K13" s="16">
        <v>0.1777</v>
      </c>
      <c r="L13" s="12">
        <v>776305</v>
      </c>
      <c r="M13" s="16">
        <v>0.14399999999999999</v>
      </c>
    </row>
    <row r="14" spans="1:13" x14ac:dyDescent="0.25">
      <c r="A14" s="60" t="s">
        <v>95</v>
      </c>
      <c r="B14" s="13">
        <v>19686</v>
      </c>
      <c r="C14" s="17">
        <v>0.1351</v>
      </c>
      <c r="D14" s="13">
        <v>26819</v>
      </c>
      <c r="E14" s="17">
        <v>0.19170000000000001</v>
      </c>
      <c r="F14" s="13">
        <v>15284</v>
      </c>
      <c r="G14" s="17">
        <v>0.10539999999999999</v>
      </c>
      <c r="H14" s="13">
        <v>46148</v>
      </c>
      <c r="I14" s="17">
        <v>0.29630000000000001</v>
      </c>
      <c r="J14" s="12">
        <v>31700</v>
      </c>
      <c r="K14" s="16">
        <v>0.21640000000000001</v>
      </c>
      <c r="L14" s="12">
        <v>1130403</v>
      </c>
      <c r="M14" s="16">
        <v>0.2097</v>
      </c>
    </row>
    <row r="15" spans="1:13" x14ac:dyDescent="0.25">
      <c r="A15" s="5" t="s">
        <v>4</v>
      </c>
      <c r="B15" s="13">
        <v>21410</v>
      </c>
      <c r="C15" s="17">
        <v>0.14699999999999999</v>
      </c>
      <c r="D15" s="13">
        <v>24470</v>
      </c>
      <c r="E15" s="17">
        <v>0.1749</v>
      </c>
      <c r="F15" s="13">
        <v>26853</v>
      </c>
      <c r="G15" s="17">
        <v>0.18509999999999999</v>
      </c>
      <c r="H15" s="13">
        <v>12384</v>
      </c>
      <c r="I15" s="17">
        <v>7.9500000000000001E-2</v>
      </c>
      <c r="J15" s="12">
        <v>14982</v>
      </c>
      <c r="K15" s="16">
        <v>0.1023</v>
      </c>
      <c r="L15" s="12">
        <v>350423</v>
      </c>
      <c r="M15" s="16">
        <v>6.5000000000000002E-2</v>
      </c>
    </row>
    <row r="16" spans="1:13" x14ac:dyDescent="0.25">
      <c r="A16" s="5" t="s">
        <v>154</v>
      </c>
      <c r="B16" s="29" t="s">
        <v>72</v>
      </c>
      <c r="C16" s="29" t="s">
        <v>72</v>
      </c>
      <c r="D16" s="29" t="s">
        <v>72</v>
      </c>
      <c r="E16" s="29" t="s">
        <v>72</v>
      </c>
      <c r="F16" s="13">
        <v>7843</v>
      </c>
      <c r="G16" s="17">
        <v>6.6500000000000004E-2</v>
      </c>
      <c r="H16" s="13">
        <v>16225</v>
      </c>
      <c r="I16" s="17">
        <v>0.11360000000000001</v>
      </c>
      <c r="J16" s="12">
        <v>23676</v>
      </c>
      <c r="K16" s="16">
        <v>0.18360000000000001</v>
      </c>
      <c r="L16" s="12">
        <v>792477</v>
      </c>
      <c r="M16" s="16">
        <v>0.15840000000000001</v>
      </c>
    </row>
    <row r="17" spans="1:36" x14ac:dyDescent="0.25">
      <c r="A17" s="7" t="s">
        <v>155</v>
      </c>
      <c r="B17" s="13">
        <v>44433</v>
      </c>
      <c r="C17" s="17">
        <v>0.92010000000000003</v>
      </c>
      <c r="D17" s="13">
        <v>32913</v>
      </c>
      <c r="E17" s="17">
        <v>0.74199999999999999</v>
      </c>
      <c r="F17" s="13">
        <v>42011</v>
      </c>
      <c r="G17" s="17">
        <v>0.90659999999999996</v>
      </c>
      <c r="H17" s="13">
        <v>39093</v>
      </c>
      <c r="I17" s="17">
        <v>0.74070000000000003</v>
      </c>
      <c r="J17" s="12">
        <v>42579</v>
      </c>
      <c r="K17" s="16">
        <v>0.85560000000000003</v>
      </c>
      <c r="L17" s="12">
        <v>1695325</v>
      </c>
      <c r="M17" s="16">
        <v>0.85940000000000005</v>
      </c>
    </row>
    <row r="18" spans="1:36" x14ac:dyDescent="0.25">
      <c r="A18" s="7" t="s">
        <v>156</v>
      </c>
      <c r="B18" s="29" t="s">
        <v>72</v>
      </c>
      <c r="C18" s="29" t="s">
        <v>72</v>
      </c>
      <c r="D18" s="29" t="s">
        <v>72</v>
      </c>
      <c r="E18" s="29" t="s">
        <v>72</v>
      </c>
      <c r="F18" s="29" t="s">
        <v>72</v>
      </c>
      <c r="G18" s="29" t="s">
        <v>72</v>
      </c>
      <c r="H18" s="13">
        <v>35185</v>
      </c>
      <c r="I18" s="17">
        <v>0.89900000000000002</v>
      </c>
      <c r="J18" s="29" t="s">
        <v>72</v>
      </c>
      <c r="K18" s="29" t="s">
        <v>72</v>
      </c>
      <c r="L18" s="12">
        <v>1563731</v>
      </c>
      <c r="M18" s="16">
        <v>0.90739999999999998</v>
      </c>
    </row>
    <row r="19" spans="1:36" x14ac:dyDescent="0.25">
      <c r="A19" s="92" t="s">
        <v>61</v>
      </c>
      <c r="B19" s="93"/>
      <c r="C19" s="93"/>
      <c r="D19" s="93"/>
      <c r="E19" s="93"/>
      <c r="F19" s="93"/>
      <c r="G19" s="93"/>
      <c r="H19" s="93"/>
      <c r="I19" s="93"/>
      <c r="J19" s="93"/>
      <c r="K19" s="93"/>
      <c r="L19" s="76"/>
      <c r="M19" s="76"/>
    </row>
    <row r="20" spans="1:36" x14ac:dyDescent="0.25">
      <c r="A20" s="33" t="s">
        <v>16</v>
      </c>
      <c r="B20" s="13">
        <v>124085</v>
      </c>
      <c r="C20" s="17">
        <v>0.85219999999999996</v>
      </c>
      <c r="D20" s="13">
        <v>113532</v>
      </c>
      <c r="E20" s="17">
        <v>0.8216</v>
      </c>
      <c r="F20" s="13">
        <v>122819</v>
      </c>
      <c r="G20" s="17">
        <v>0.8468</v>
      </c>
      <c r="H20" s="13">
        <v>128037</v>
      </c>
      <c r="I20" s="17">
        <v>0.82489999999999997</v>
      </c>
      <c r="J20" s="13">
        <v>108355</v>
      </c>
      <c r="K20" s="17">
        <v>0.74570000000000003</v>
      </c>
      <c r="L20" s="13">
        <v>4240858</v>
      </c>
      <c r="M20" s="17">
        <v>0.79290000000000005</v>
      </c>
    </row>
    <row r="21" spans="1:36" x14ac:dyDescent="0.25">
      <c r="A21" s="33" t="s">
        <v>27</v>
      </c>
      <c r="B21" s="13">
        <v>34438</v>
      </c>
      <c r="C21" s="17">
        <v>0.23649999999999999</v>
      </c>
      <c r="D21" s="13">
        <v>41089</v>
      </c>
      <c r="E21" s="17">
        <v>0.29730000000000001</v>
      </c>
      <c r="F21" s="13">
        <v>32138</v>
      </c>
      <c r="G21" s="17">
        <v>0.223</v>
      </c>
      <c r="H21" s="13">
        <v>39993</v>
      </c>
      <c r="I21" s="17">
        <v>0.26279999999999998</v>
      </c>
      <c r="J21" s="13">
        <v>46652</v>
      </c>
      <c r="K21" s="17">
        <v>0.32179999999999997</v>
      </c>
      <c r="L21" s="13">
        <v>1539564</v>
      </c>
      <c r="M21" s="17">
        <v>0.29060000000000002</v>
      </c>
    </row>
    <row r="22" spans="1:36" x14ac:dyDescent="0.25">
      <c r="A22" s="33" t="s">
        <v>28</v>
      </c>
      <c r="B22" s="13">
        <v>32478</v>
      </c>
      <c r="C22" s="17">
        <v>0.223</v>
      </c>
      <c r="D22" s="13">
        <v>26900</v>
      </c>
      <c r="E22" s="17">
        <v>0.19470000000000001</v>
      </c>
      <c r="F22" s="13">
        <v>24907</v>
      </c>
      <c r="G22" s="17">
        <v>0.17280000000000001</v>
      </c>
      <c r="H22" s="13">
        <v>29513</v>
      </c>
      <c r="I22" s="17">
        <v>0.19389999999999999</v>
      </c>
      <c r="J22" s="13">
        <v>30523</v>
      </c>
      <c r="K22" s="17">
        <v>0.21060000000000001</v>
      </c>
      <c r="L22" s="13">
        <v>1187282</v>
      </c>
      <c r="M22" s="17">
        <v>0.22409999999999999</v>
      </c>
    </row>
    <row r="23" spans="1:36" x14ac:dyDescent="0.25">
      <c r="A23" s="33" t="s">
        <v>81</v>
      </c>
      <c r="B23" s="13">
        <v>78692</v>
      </c>
      <c r="C23" s="17">
        <v>0.54039999999999999</v>
      </c>
      <c r="D23" s="13">
        <v>70199</v>
      </c>
      <c r="E23" s="17">
        <v>0.50800000000000001</v>
      </c>
      <c r="F23" s="13">
        <v>87053</v>
      </c>
      <c r="G23" s="17">
        <v>0.60409999999999997</v>
      </c>
      <c r="H23" s="13">
        <v>82677</v>
      </c>
      <c r="I23" s="17">
        <v>0.54330000000000001</v>
      </c>
      <c r="J23" s="13">
        <v>67775</v>
      </c>
      <c r="K23" s="17">
        <v>0.46760000000000002</v>
      </c>
      <c r="L23" s="13">
        <v>2571287</v>
      </c>
      <c r="M23" s="17">
        <v>0.48530000000000001</v>
      </c>
    </row>
    <row r="24" spans="1:36" x14ac:dyDescent="0.25">
      <c r="A24" s="33" t="s">
        <v>80</v>
      </c>
      <c r="B24" s="13">
        <v>91785</v>
      </c>
      <c r="C24" s="17">
        <v>0.63039999999999996</v>
      </c>
      <c r="D24" s="13">
        <v>88956</v>
      </c>
      <c r="E24" s="17">
        <v>0.64370000000000005</v>
      </c>
      <c r="F24" s="13">
        <v>102729</v>
      </c>
      <c r="G24" s="17">
        <v>0.71289999999999998</v>
      </c>
      <c r="H24" s="13">
        <v>95500</v>
      </c>
      <c r="I24" s="17">
        <v>0.62749999999999995</v>
      </c>
      <c r="J24" s="13">
        <v>82249</v>
      </c>
      <c r="K24" s="17">
        <v>0.56810000000000005</v>
      </c>
      <c r="L24" s="13">
        <v>3291036</v>
      </c>
      <c r="M24" s="17">
        <v>0.62350000000000005</v>
      </c>
    </row>
    <row r="25" spans="1:36" x14ac:dyDescent="0.25">
      <c r="A25" s="33" t="s">
        <v>29</v>
      </c>
      <c r="B25" s="13">
        <v>52145</v>
      </c>
      <c r="C25" s="17">
        <v>0.3604</v>
      </c>
      <c r="D25" s="13">
        <v>50891</v>
      </c>
      <c r="E25" s="17">
        <v>0.36830000000000002</v>
      </c>
      <c r="F25" s="13">
        <v>50207</v>
      </c>
      <c r="G25" s="17">
        <v>0.3468</v>
      </c>
      <c r="H25" s="13">
        <v>53380</v>
      </c>
      <c r="I25" s="17">
        <v>0.34429999999999999</v>
      </c>
      <c r="J25" s="13">
        <v>49268</v>
      </c>
      <c r="K25" s="17">
        <v>0.33910000000000001</v>
      </c>
      <c r="L25" s="13">
        <v>1962944</v>
      </c>
      <c r="M25" s="17">
        <v>0.36809999999999998</v>
      </c>
    </row>
    <row r="26" spans="1:36" x14ac:dyDescent="0.25">
      <c r="A26" s="33" t="s">
        <v>74</v>
      </c>
      <c r="B26" s="13">
        <v>122712</v>
      </c>
      <c r="C26" s="17">
        <v>0.84940000000000004</v>
      </c>
      <c r="D26" s="13">
        <v>113709</v>
      </c>
      <c r="E26" s="17">
        <v>0.81759999999999999</v>
      </c>
      <c r="F26" s="13">
        <v>128017</v>
      </c>
      <c r="G26" s="17">
        <v>0.88260000000000005</v>
      </c>
      <c r="H26" s="13">
        <v>130446</v>
      </c>
      <c r="I26" s="17">
        <v>0.83750000000000002</v>
      </c>
      <c r="J26" s="13">
        <v>125086</v>
      </c>
      <c r="K26" s="17">
        <v>0.86529999999999996</v>
      </c>
      <c r="L26" s="13">
        <v>4508662</v>
      </c>
      <c r="M26" s="17">
        <v>0.84240000000000004</v>
      </c>
    </row>
    <row r="27" spans="1:36" x14ac:dyDescent="0.25">
      <c r="A27" s="94" t="s">
        <v>129</v>
      </c>
      <c r="B27" s="95"/>
      <c r="C27" s="95"/>
      <c r="D27" s="95"/>
      <c r="E27" s="95"/>
      <c r="F27" s="95"/>
      <c r="G27" s="95"/>
      <c r="H27" s="95"/>
      <c r="I27" s="95"/>
      <c r="J27" s="95"/>
      <c r="K27" s="96"/>
      <c r="L27" s="97"/>
      <c r="M27" s="97"/>
      <c r="N27" s="11"/>
      <c r="O27" s="11"/>
      <c r="P27" s="11"/>
      <c r="Q27" s="11"/>
      <c r="R27" s="11"/>
      <c r="S27" s="11"/>
      <c r="T27" s="11"/>
      <c r="U27" s="11"/>
      <c r="V27" s="11"/>
      <c r="W27" s="11"/>
      <c r="X27" s="11"/>
      <c r="Y27" s="11"/>
      <c r="Z27" s="11"/>
      <c r="AA27" s="11"/>
      <c r="AB27" s="11"/>
      <c r="AC27" s="11"/>
      <c r="AD27" s="11"/>
      <c r="AE27" s="11"/>
      <c r="AF27" s="11"/>
      <c r="AG27" s="11"/>
      <c r="AH27" s="11"/>
      <c r="AI27" s="11"/>
      <c r="AJ27" s="11"/>
    </row>
    <row r="28" spans="1:36" x14ac:dyDescent="0.25">
      <c r="A28" s="34" t="s">
        <v>125</v>
      </c>
      <c r="B28" s="29" t="s">
        <v>72</v>
      </c>
      <c r="C28" s="29" t="s">
        <v>72</v>
      </c>
      <c r="D28" s="29" t="s">
        <v>72</v>
      </c>
      <c r="E28" s="29" t="s">
        <v>72</v>
      </c>
      <c r="F28" s="29" t="s">
        <v>72</v>
      </c>
      <c r="G28" s="29" t="s">
        <v>72</v>
      </c>
      <c r="H28" s="29" t="s">
        <v>72</v>
      </c>
      <c r="I28" s="29" t="s">
        <v>72</v>
      </c>
      <c r="J28" s="13">
        <v>10821</v>
      </c>
      <c r="K28" s="17">
        <v>0.63490000000000002</v>
      </c>
      <c r="L28" s="13">
        <v>369714</v>
      </c>
      <c r="M28" s="17">
        <v>0.49759999999999999</v>
      </c>
      <c r="N28" s="11"/>
      <c r="O28" s="11"/>
      <c r="P28" s="11"/>
      <c r="Q28" s="11"/>
      <c r="R28" s="11"/>
      <c r="S28" s="11"/>
      <c r="T28" s="11"/>
      <c r="U28" s="11"/>
      <c r="V28" s="11"/>
      <c r="W28" s="11"/>
      <c r="X28" s="11"/>
      <c r="Y28" s="11"/>
      <c r="Z28" s="11"/>
      <c r="AA28" s="11"/>
      <c r="AB28" s="11"/>
      <c r="AC28" s="11"/>
      <c r="AD28" s="11"/>
      <c r="AE28" s="11"/>
      <c r="AF28" s="11"/>
      <c r="AG28" s="11"/>
      <c r="AH28" s="11"/>
      <c r="AI28" s="11"/>
      <c r="AJ28" s="11"/>
    </row>
    <row r="29" spans="1:36" x14ac:dyDescent="0.25">
      <c r="A29" s="34" t="s">
        <v>124</v>
      </c>
      <c r="B29" s="29" t="s">
        <v>72</v>
      </c>
      <c r="C29" s="29" t="s">
        <v>72</v>
      </c>
      <c r="D29" s="29" t="s">
        <v>72</v>
      </c>
      <c r="E29" s="29" t="s">
        <v>72</v>
      </c>
      <c r="F29" s="29" t="s">
        <v>72</v>
      </c>
      <c r="G29" s="29" t="s">
        <v>72</v>
      </c>
      <c r="H29" s="29" t="s">
        <v>72</v>
      </c>
      <c r="I29" s="29" t="s">
        <v>72</v>
      </c>
      <c r="J29" s="29" t="s">
        <v>72</v>
      </c>
      <c r="K29" s="29" t="s">
        <v>72</v>
      </c>
      <c r="L29" s="13">
        <v>61434</v>
      </c>
      <c r="M29" s="17">
        <v>8.2699999999999996E-2</v>
      </c>
      <c r="N29" s="11"/>
      <c r="O29" s="11"/>
      <c r="P29" s="11"/>
      <c r="Q29" s="11"/>
      <c r="R29" s="11"/>
      <c r="S29" s="11"/>
      <c r="T29" s="11"/>
      <c r="U29" s="11"/>
      <c r="V29" s="11"/>
      <c r="W29" s="11"/>
      <c r="X29" s="11"/>
      <c r="Y29" s="11"/>
      <c r="Z29" s="11"/>
      <c r="AA29" s="11"/>
      <c r="AB29" s="11"/>
      <c r="AC29" s="11"/>
      <c r="AD29" s="11"/>
      <c r="AE29" s="11"/>
      <c r="AF29" s="11"/>
      <c r="AG29" s="11"/>
      <c r="AH29" s="11"/>
      <c r="AI29" s="11"/>
      <c r="AJ29" s="11"/>
    </row>
    <row r="30" spans="1:36" x14ac:dyDescent="0.25">
      <c r="A30" s="34" t="s">
        <v>128</v>
      </c>
      <c r="B30" s="29" t="s">
        <v>72</v>
      </c>
      <c r="C30" s="29" t="s">
        <v>72</v>
      </c>
      <c r="D30" s="29" t="s">
        <v>72</v>
      </c>
      <c r="E30" s="29" t="s">
        <v>72</v>
      </c>
      <c r="F30" s="29" t="s">
        <v>72</v>
      </c>
      <c r="G30" s="29" t="s">
        <v>72</v>
      </c>
      <c r="H30" s="29" t="s">
        <v>72</v>
      </c>
      <c r="I30" s="29" t="s">
        <v>72</v>
      </c>
      <c r="J30" s="29" t="s">
        <v>72</v>
      </c>
      <c r="K30" s="29" t="s">
        <v>72</v>
      </c>
      <c r="L30" s="13">
        <v>44030</v>
      </c>
      <c r="M30" s="17">
        <v>5.9299999999999999E-2</v>
      </c>
      <c r="N30" s="11"/>
      <c r="O30" s="11"/>
      <c r="P30" s="11"/>
      <c r="Q30" s="11"/>
      <c r="R30" s="11"/>
      <c r="S30" s="11"/>
      <c r="T30" s="11"/>
      <c r="U30" s="11"/>
      <c r="V30" s="11"/>
      <c r="W30" s="11"/>
      <c r="X30" s="11"/>
      <c r="Y30" s="11"/>
      <c r="Z30" s="11"/>
      <c r="AA30" s="11"/>
      <c r="AB30" s="11"/>
      <c r="AC30" s="11"/>
      <c r="AD30" s="11"/>
      <c r="AE30" s="11"/>
      <c r="AF30" s="11"/>
      <c r="AG30" s="11"/>
      <c r="AH30" s="11"/>
      <c r="AI30" s="11"/>
      <c r="AJ30" s="11"/>
    </row>
    <row r="31" spans="1:36" x14ac:dyDescent="0.25">
      <c r="A31" s="34" t="s">
        <v>122</v>
      </c>
      <c r="B31" s="29" t="s">
        <v>72</v>
      </c>
      <c r="C31" s="29" t="s">
        <v>72</v>
      </c>
      <c r="D31" s="29" t="s">
        <v>72</v>
      </c>
      <c r="E31" s="29" t="s">
        <v>72</v>
      </c>
      <c r="F31" s="29" t="s">
        <v>72</v>
      </c>
      <c r="G31" s="29" t="s">
        <v>72</v>
      </c>
      <c r="H31" s="29" t="s">
        <v>72</v>
      </c>
      <c r="I31" s="29" t="s">
        <v>72</v>
      </c>
      <c r="J31" s="29" t="s">
        <v>72</v>
      </c>
      <c r="K31" s="29" t="s">
        <v>72</v>
      </c>
      <c r="L31" s="13">
        <v>36305</v>
      </c>
      <c r="M31" s="17">
        <v>4.8899999999999999E-2</v>
      </c>
      <c r="N31" s="11"/>
      <c r="O31" s="11"/>
      <c r="P31" s="11"/>
      <c r="Q31" s="11"/>
      <c r="R31" s="11"/>
      <c r="S31" s="11"/>
      <c r="T31" s="11"/>
      <c r="U31" s="11"/>
      <c r="V31" s="11"/>
      <c r="W31" s="11"/>
      <c r="X31" s="11"/>
      <c r="Y31" s="11"/>
      <c r="Z31" s="11"/>
      <c r="AA31" s="11"/>
      <c r="AB31" s="11"/>
      <c r="AC31" s="11"/>
      <c r="AD31" s="11"/>
      <c r="AE31" s="11"/>
      <c r="AF31" s="11"/>
      <c r="AG31" s="11"/>
      <c r="AH31" s="11"/>
      <c r="AI31" s="11"/>
      <c r="AJ31" s="11"/>
    </row>
    <row r="32" spans="1:36" x14ac:dyDescent="0.25">
      <c r="A32" s="34" t="s">
        <v>126</v>
      </c>
      <c r="B32" s="29" t="s">
        <v>72</v>
      </c>
      <c r="C32" s="29" t="s">
        <v>72</v>
      </c>
      <c r="D32" s="29" t="s">
        <v>72</v>
      </c>
      <c r="E32" s="29" t="s">
        <v>72</v>
      </c>
      <c r="F32" s="29" t="s">
        <v>72</v>
      </c>
      <c r="G32" s="29" t="s">
        <v>72</v>
      </c>
      <c r="H32" s="29" t="s">
        <v>72</v>
      </c>
      <c r="I32" s="29" t="s">
        <v>72</v>
      </c>
      <c r="J32" s="29" t="s">
        <v>72</v>
      </c>
      <c r="K32" s="29" t="s">
        <v>72</v>
      </c>
      <c r="L32" s="13">
        <v>32022</v>
      </c>
      <c r="M32" s="17">
        <v>4.3099999999999999E-2</v>
      </c>
      <c r="N32" s="11"/>
      <c r="O32" s="11"/>
      <c r="P32" s="11"/>
      <c r="Q32" s="11"/>
      <c r="R32" s="11"/>
      <c r="S32" s="11"/>
      <c r="T32" s="11"/>
      <c r="U32" s="11"/>
      <c r="V32" s="11"/>
      <c r="W32" s="11"/>
      <c r="X32" s="11"/>
      <c r="Y32" s="11"/>
      <c r="Z32" s="11"/>
      <c r="AA32" s="11"/>
      <c r="AB32" s="11"/>
      <c r="AC32" s="11"/>
      <c r="AD32" s="11"/>
      <c r="AE32" s="11"/>
      <c r="AF32" s="11"/>
      <c r="AG32" s="11"/>
      <c r="AH32" s="11"/>
      <c r="AI32" s="11"/>
      <c r="AJ32" s="11"/>
    </row>
    <row r="33" spans="1:36" x14ac:dyDescent="0.25">
      <c r="A33" s="34" t="s">
        <v>127</v>
      </c>
      <c r="B33" s="29" t="s">
        <v>72</v>
      </c>
      <c r="C33" s="29" t="s">
        <v>72</v>
      </c>
      <c r="D33" s="29" t="s">
        <v>72</v>
      </c>
      <c r="E33" s="29" t="s">
        <v>72</v>
      </c>
      <c r="F33" s="29" t="s">
        <v>72</v>
      </c>
      <c r="G33" s="29" t="s">
        <v>72</v>
      </c>
      <c r="H33" s="29" t="s">
        <v>72</v>
      </c>
      <c r="I33" s="29" t="s">
        <v>72</v>
      </c>
      <c r="J33" s="29" t="s">
        <v>72</v>
      </c>
      <c r="K33" s="29" t="s">
        <v>72</v>
      </c>
      <c r="L33" s="13">
        <v>31346</v>
      </c>
      <c r="M33" s="17">
        <v>4.2200000000000001E-2</v>
      </c>
      <c r="N33" s="11"/>
      <c r="O33" s="11"/>
      <c r="P33" s="11"/>
      <c r="Q33" s="11"/>
      <c r="R33" s="11"/>
      <c r="S33" s="11"/>
      <c r="T33" s="11"/>
      <c r="U33" s="11"/>
      <c r="V33" s="11"/>
      <c r="W33" s="11"/>
      <c r="X33" s="11"/>
      <c r="Y33" s="11"/>
      <c r="Z33" s="11"/>
      <c r="AA33" s="11"/>
      <c r="AB33" s="11"/>
      <c r="AC33" s="11"/>
      <c r="AD33" s="11"/>
      <c r="AE33" s="11"/>
      <c r="AF33" s="11"/>
      <c r="AG33" s="11"/>
      <c r="AH33" s="11"/>
      <c r="AI33" s="11"/>
      <c r="AJ33" s="11"/>
    </row>
    <row r="34" spans="1:36" x14ac:dyDescent="0.25">
      <c r="A34" s="34" t="s">
        <v>123</v>
      </c>
      <c r="B34" s="29" t="s">
        <v>72</v>
      </c>
      <c r="C34" s="29" t="s">
        <v>72</v>
      </c>
      <c r="D34" s="29" t="s">
        <v>72</v>
      </c>
      <c r="E34" s="29" t="s">
        <v>72</v>
      </c>
      <c r="F34" s="29" t="s">
        <v>72</v>
      </c>
      <c r="G34" s="29" t="s">
        <v>72</v>
      </c>
      <c r="H34" s="29" t="s">
        <v>72</v>
      </c>
      <c r="I34" s="29" t="s">
        <v>72</v>
      </c>
      <c r="J34" s="29" t="s">
        <v>72</v>
      </c>
      <c r="K34" s="29" t="s">
        <v>72</v>
      </c>
      <c r="L34" s="13">
        <v>23532</v>
      </c>
      <c r="M34" s="17">
        <v>3.1699999999999999E-2</v>
      </c>
      <c r="N34" s="11"/>
      <c r="O34" s="11"/>
      <c r="P34" s="11"/>
      <c r="Q34" s="11"/>
      <c r="R34" s="11"/>
      <c r="S34" s="11"/>
      <c r="T34" s="11"/>
      <c r="U34" s="11"/>
      <c r="V34" s="11"/>
      <c r="W34" s="11"/>
      <c r="X34" s="11"/>
      <c r="Y34" s="11"/>
      <c r="Z34" s="11"/>
      <c r="AA34" s="11"/>
      <c r="AB34" s="11"/>
      <c r="AC34" s="11"/>
      <c r="AD34" s="11"/>
      <c r="AE34" s="11"/>
      <c r="AF34" s="11"/>
      <c r="AG34" s="11"/>
      <c r="AH34" s="11"/>
      <c r="AI34" s="11"/>
      <c r="AJ34" s="11"/>
    </row>
    <row r="35" spans="1:36" x14ac:dyDescent="0.25">
      <c r="A35" s="33" t="s">
        <v>121</v>
      </c>
      <c r="B35" s="29" t="s">
        <v>72</v>
      </c>
      <c r="C35" s="29" t="s">
        <v>72</v>
      </c>
      <c r="D35" s="29" t="s">
        <v>72</v>
      </c>
      <c r="E35" s="29" t="s">
        <v>72</v>
      </c>
      <c r="F35" s="29" t="s">
        <v>72</v>
      </c>
      <c r="G35" s="29" t="s">
        <v>72</v>
      </c>
      <c r="H35" s="29" t="s">
        <v>72</v>
      </c>
      <c r="I35" s="29" t="s">
        <v>72</v>
      </c>
      <c r="J35" s="29">
        <v>4503</v>
      </c>
      <c r="K35" s="17">
        <v>0.26419999999999999</v>
      </c>
      <c r="L35" s="13">
        <v>144671</v>
      </c>
      <c r="M35" s="17">
        <v>0.19470000000000001</v>
      </c>
      <c r="N35" s="11"/>
      <c r="O35" s="11"/>
      <c r="P35" s="11"/>
      <c r="Q35" s="11"/>
      <c r="R35" s="11"/>
      <c r="S35" s="11"/>
      <c r="T35" s="11"/>
      <c r="U35" s="11"/>
      <c r="V35" s="11"/>
      <c r="W35" s="11"/>
      <c r="X35" s="11"/>
      <c r="Y35" s="11"/>
      <c r="Z35" s="11"/>
      <c r="AA35" s="11"/>
      <c r="AB35" s="11"/>
      <c r="AC35" s="11"/>
      <c r="AD35" s="11"/>
      <c r="AE35" s="11"/>
      <c r="AF35" s="11"/>
      <c r="AG35" s="11"/>
      <c r="AH35" s="11"/>
      <c r="AI35" s="11"/>
      <c r="AJ35" s="11"/>
    </row>
    <row r="36" spans="1:36" x14ac:dyDescent="0.25">
      <c r="A36" s="94" t="s">
        <v>75</v>
      </c>
      <c r="B36" s="95"/>
      <c r="C36" s="95"/>
      <c r="D36" s="95"/>
      <c r="E36" s="95"/>
      <c r="F36" s="95"/>
      <c r="G36" s="95"/>
      <c r="H36" s="95"/>
      <c r="I36" s="95"/>
      <c r="J36" s="95"/>
      <c r="K36" s="96"/>
      <c r="L36" s="97"/>
      <c r="M36" s="97"/>
    </row>
    <row r="37" spans="1:36" x14ac:dyDescent="0.25">
      <c r="A37" s="33" t="s">
        <v>13</v>
      </c>
      <c r="B37" s="13">
        <v>112139</v>
      </c>
      <c r="C37" s="17">
        <v>0.7712</v>
      </c>
      <c r="D37" s="13">
        <v>95472</v>
      </c>
      <c r="E37" s="17">
        <v>0.69420000000000004</v>
      </c>
      <c r="F37" s="13">
        <v>116471</v>
      </c>
      <c r="G37" s="17">
        <v>0.80320000000000003</v>
      </c>
      <c r="H37" s="13">
        <v>120186</v>
      </c>
      <c r="I37" s="17">
        <v>0.7762</v>
      </c>
      <c r="J37" s="13">
        <v>111443</v>
      </c>
      <c r="K37" s="17">
        <v>0.78649999999999998</v>
      </c>
      <c r="L37" s="13">
        <v>3964426</v>
      </c>
      <c r="M37" s="17">
        <v>0.74739999999999995</v>
      </c>
    </row>
    <row r="38" spans="1:36" x14ac:dyDescent="0.25">
      <c r="A38" s="33" t="s">
        <v>14</v>
      </c>
      <c r="B38" s="13">
        <v>9718</v>
      </c>
      <c r="C38" s="17">
        <v>6.6799999999999998E-2</v>
      </c>
      <c r="D38" s="13">
        <v>11806</v>
      </c>
      <c r="E38" s="17">
        <v>8.5800000000000001E-2</v>
      </c>
      <c r="F38" s="13">
        <v>4975</v>
      </c>
      <c r="G38" s="17">
        <v>3.4299999999999997E-2</v>
      </c>
      <c r="H38" s="13">
        <v>13278</v>
      </c>
      <c r="I38" s="17">
        <v>8.5800000000000001E-2</v>
      </c>
      <c r="J38" s="13">
        <v>4202</v>
      </c>
      <c r="K38" s="17">
        <v>2.9700000000000001E-2</v>
      </c>
      <c r="L38" s="13">
        <v>379951</v>
      </c>
      <c r="M38" s="17">
        <v>7.1599999999999997E-2</v>
      </c>
    </row>
    <row r="39" spans="1:36" x14ac:dyDescent="0.25">
      <c r="A39" s="33" t="s">
        <v>15</v>
      </c>
      <c r="B39" s="13">
        <v>13804</v>
      </c>
      <c r="C39" s="17">
        <v>9.4899999999999998E-2</v>
      </c>
      <c r="D39" s="13">
        <v>17883</v>
      </c>
      <c r="E39" s="17">
        <v>0.13</v>
      </c>
      <c r="F39" s="13">
        <v>7672</v>
      </c>
      <c r="G39" s="17">
        <v>5.2900000000000003E-2</v>
      </c>
      <c r="H39" s="13">
        <v>7678</v>
      </c>
      <c r="I39" s="17">
        <v>4.9599999999999998E-2</v>
      </c>
      <c r="J39" s="13">
        <v>2520</v>
      </c>
      <c r="K39" s="17">
        <v>1.78E-2</v>
      </c>
      <c r="L39" s="13">
        <v>178707</v>
      </c>
      <c r="M39" s="17">
        <v>3.3700000000000001E-2</v>
      </c>
    </row>
    <row r="40" spans="1:36" x14ac:dyDescent="0.25">
      <c r="A40" s="34" t="s">
        <v>157</v>
      </c>
      <c r="B40" s="13">
        <v>9740</v>
      </c>
      <c r="C40" s="17">
        <v>6.7000000000000004E-2</v>
      </c>
      <c r="D40" s="13">
        <v>12377</v>
      </c>
      <c r="E40" s="17">
        <v>0.09</v>
      </c>
      <c r="F40" s="13">
        <v>15890</v>
      </c>
      <c r="G40" s="17">
        <v>0.1096</v>
      </c>
      <c r="H40" s="13">
        <v>13694</v>
      </c>
      <c r="I40" s="17">
        <v>8.8400000000000006E-2</v>
      </c>
      <c r="J40" s="13">
        <v>23529</v>
      </c>
      <c r="K40" s="17">
        <v>0.1661</v>
      </c>
      <c r="L40" s="13">
        <v>781370</v>
      </c>
      <c r="M40" s="17">
        <v>0.14729999999999999</v>
      </c>
    </row>
    <row r="41" spans="1:36" x14ac:dyDescent="0.25">
      <c r="A41" s="94" t="s">
        <v>26</v>
      </c>
      <c r="B41" s="95"/>
      <c r="C41" s="95"/>
      <c r="D41" s="95"/>
      <c r="E41" s="95"/>
      <c r="F41" s="95"/>
      <c r="G41" s="95"/>
      <c r="H41" s="95"/>
      <c r="I41" s="95"/>
      <c r="J41" s="95"/>
      <c r="K41" s="96"/>
      <c r="L41" s="97"/>
      <c r="M41" s="97"/>
    </row>
    <row r="42" spans="1:36" x14ac:dyDescent="0.25">
      <c r="A42" s="33" t="s">
        <v>19</v>
      </c>
      <c r="B42" s="13">
        <v>110620</v>
      </c>
      <c r="C42" s="17">
        <v>0.75970000000000004</v>
      </c>
      <c r="D42" s="13">
        <v>94613</v>
      </c>
      <c r="E42" s="17">
        <v>0.68469999999999998</v>
      </c>
      <c r="F42" s="13">
        <v>119808</v>
      </c>
      <c r="G42" s="17">
        <v>0.82599999999999996</v>
      </c>
      <c r="H42" s="13">
        <v>116685</v>
      </c>
      <c r="I42" s="17">
        <v>0.75260000000000005</v>
      </c>
      <c r="J42" s="13">
        <v>117658</v>
      </c>
      <c r="K42" s="17">
        <v>0.80969999999999998</v>
      </c>
      <c r="L42" s="13">
        <v>4171963</v>
      </c>
      <c r="M42" s="17">
        <v>0.78169999999999995</v>
      </c>
    </row>
    <row r="43" spans="1:36" x14ac:dyDescent="0.25">
      <c r="A43" s="33" t="s">
        <v>17</v>
      </c>
      <c r="B43" s="13">
        <v>22992</v>
      </c>
      <c r="C43" s="17">
        <v>0.15790000000000001</v>
      </c>
      <c r="D43" s="13">
        <v>17593</v>
      </c>
      <c r="E43" s="17">
        <v>0.1273</v>
      </c>
      <c r="F43" s="13">
        <v>19878</v>
      </c>
      <c r="G43" s="17">
        <v>0.13700000000000001</v>
      </c>
      <c r="H43" s="13">
        <v>26479</v>
      </c>
      <c r="I43" s="17">
        <v>0.17080000000000001</v>
      </c>
      <c r="J43" s="13">
        <v>13993</v>
      </c>
      <c r="K43" s="17">
        <v>9.6299999999999997E-2</v>
      </c>
      <c r="L43" s="13">
        <v>707190</v>
      </c>
      <c r="M43" s="17">
        <v>0.13250000000000001</v>
      </c>
    </row>
    <row r="44" spans="1:36" x14ac:dyDescent="0.25">
      <c r="A44" s="33" t="s">
        <v>18</v>
      </c>
      <c r="B44" s="13">
        <v>11997</v>
      </c>
      <c r="C44" s="17">
        <v>8.2400000000000001E-2</v>
      </c>
      <c r="D44" s="13">
        <v>25982</v>
      </c>
      <c r="E44" s="17">
        <v>0.188</v>
      </c>
      <c r="F44" s="13">
        <v>5358</v>
      </c>
      <c r="G44" s="17">
        <v>3.6900000000000002E-2</v>
      </c>
      <c r="H44" s="13">
        <v>11884</v>
      </c>
      <c r="I44" s="17">
        <v>7.6600000000000001E-2</v>
      </c>
      <c r="J44" s="13">
        <v>13658</v>
      </c>
      <c r="K44" s="17">
        <v>9.4E-2</v>
      </c>
      <c r="L44" s="13">
        <v>457771</v>
      </c>
      <c r="M44" s="17">
        <v>8.5800000000000001E-2</v>
      </c>
    </row>
    <row r="45" spans="1:36" x14ac:dyDescent="0.25">
      <c r="A45" s="3" t="s">
        <v>24</v>
      </c>
      <c r="B45" s="13">
        <v>22000</v>
      </c>
      <c r="C45" s="17">
        <v>0.62880000000000003</v>
      </c>
      <c r="D45" s="13">
        <v>22632</v>
      </c>
      <c r="E45" s="17">
        <v>0.52559999999999996</v>
      </c>
      <c r="F45" s="13">
        <v>12788</v>
      </c>
      <c r="G45" s="17">
        <v>0.50670000000000004</v>
      </c>
      <c r="H45" s="13">
        <v>21108</v>
      </c>
      <c r="I45" s="17">
        <v>0.58209999999999995</v>
      </c>
      <c r="J45" s="13">
        <v>20008</v>
      </c>
      <c r="K45" s="17">
        <v>0.73760000000000003</v>
      </c>
      <c r="L45" s="13">
        <v>723516</v>
      </c>
      <c r="M45" s="17">
        <v>0.63649999999999995</v>
      </c>
    </row>
    <row r="46" spans="1:36" x14ac:dyDescent="0.25">
      <c r="A46" s="3" t="s">
        <v>20</v>
      </c>
      <c r="B46" s="13">
        <v>12988</v>
      </c>
      <c r="C46" s="17">
        <v>0.37119999999999997</v>
      </c>
      <c r="D46" s="13">
        <v>20426</v>
      </c>
      <c r="E46" s="17">
        <v>0.47439999999999999</v>
      </c>
      <c r="F46" s="13">
        <v>12448</v>
      </c>
      <c r="G46" s="17">
        <v>0.49330000000000002</v>
      </c>
      <c r="H46" s="13">
        <v>15156</v>
      </c>
      <c r="I46" s="17">
        <v>0.41789999999999999</v>
      </c>
      <c r="J46" s="13">
        <v>7119</v>
      </c>
      <c r="K46" s="17">
        <v>0.26240000000000002</v>
      </c>
      <c r="L46" s="13">
        <v>413127</v>
      </c>
      <c r="M46" s="17">
        <v>0.36349999999999999</v>
      </c>
    </row>
    <row r="47" spans="1:36" x14ac:dyDescent="0.25">
      <c r="A47" s="92" t="s">
        <v>60</v>
      </c>
      <c r="B47" s="93"/>
      <c r="C47" s="93"/>
      <c r="D47" s="93"/>
      <c r="E47" s="93"/>
      <c r="F47" s="93"/>
      <c r="G47" s="93"/>
      <c r="H47" s="93"/>
      <c r="I47" s="93"/>
      <c r="J47" s="93"/>
      <c r="K47" s="93"/>
      <c r="L47" s="76"/>
      <c r="M47" s="76"/>
    </row>
    <row r="48" spans="1:36" x14ac:dyDescent="0.25">
      <c r="A48" s="94" t="s">
        <v>34</v>
      </c>
      <c r="B48" s="95"/>
      <c r="C48" s="95"/>
      <c r="D48" s="95"/>
      <c r="E48" s="95"/>
      <c r="F48" s="95"/>
      <c r="G48" s="95"/>
      <c r="H48" s="95"/>
      <c r="I48" s="95"/>
      <c r="J48" s="95"/>
      <c r="K48" s="96"/>
      <c r="L48" s="97"/>
      <c r="M48" s="97"/>
    </row>
    <row r="49" spans="1:36" x14ac:dyDescent="0.25">
      <c r="A49" s="33" t="s">
        <v>67</v>
      </c>
      <c r="B49" s="13">
        <v>32789</v>
      </c>
      <c r="C49" s="17">
        <v>0.22509999999999999</v>
      </c>
      <c r="D49" s="13">
        <v>32937</v>
      </c>
      <c r="E49" s="17">
        <v>0.2354</v>
      </c>
      <c r="F49" s="13">
        <v>14661</v>
      </c>
      <c r="G49" s="17">
        <v>0.1027</v>
      </c>
      <c r="H49" s="13">
        <v>29858</v>
      </c>
      <c r="I49" s="17">
        <v>0.19170000000000001</v>
      </c>
      <c r="J49" s="13">
        <v>25506</v>
      </c>
      <c r="K49" s="17">
        <v>0.17730000000000001</v>
      </c>
      <c r="L49" s="13">
        <v>837470</v>
      </c>
      <c r="M49" s="17">
        <v>0.15679999999999999</v>
      </c>
    </row>
    <row r="50" spans="1:36" x14ac:dyDescent="0.25">
      <c r="A50" s="27" t="s">
        <v>158</v>
      </c>
      <c r="B50" s="29" t="s">
        <v>72</v>
      </c>
      <c r="C50" s="29" t="s">
        <v>72</v>
      </c>
      <c r="D50" s="29" t="s">
        <v>72</v>
      </c>
      <c r="E50" s="29" t="s">
        <v>72</v>
      </c>
      <c r="F50" s="29" t="s">
        <v>72</v>
      </c>
      <c r="G50" s="29" t="s">
        <v>72</v>
      </c>
      <c r="H50" s="29" t="s">
        <v>72</v>
      </c>
      <c r="I50" s="29" t="s">
        <v>72</v>
      </c>
      <c r="J50" s="13">
        <v>15469</v>
      </c>
      <c r="K50" s="17">
        <v>0.60650000000000004</v>
      </c>
      <c r="L50" s="13">
        <v>594433</v>
      </c>
      <c r="M50" s="17">
        <v>0.72519999999999996</v>
      </c>
      <c r="N50" s="11"/>
      <c r="O50" s="11"/>
      <c r="P50" s="11"/>
      <c r="Q50" s="11"/>
      <c r="R50" s="11"/>
      <c r="S50" s="11"/>
      <c r="T50" s="11"/>
      <c r="U50" s="11"/>
      <c r="V50" s="11"/>
      <c r="W50" s="11"/>
      <c r="X50" s="11"/>
      <c r="Y50" s="11"/>
      <c r="Z50" s="11"/>
      <c r="AA50" s="11"/>
      <c r="AB50" s="11"/>
      <c r="AC50" s="11"/>
      <c r="AD50" s="11"/>
      <c r="AE50" s="11"/>
      <c r="AF50" s="11"/>
      <c r="AG50" s="11"/>
      <c r="AH50" s="11"/>
      <c r="AI50" s="11"/>
      <c r="AJ50" s="11"/>
    </row>
    <row r="51" spans="1:36" x14ac:dyDescent="0.25">
      <c r="A51" s="27" t="s">
        <v>159</v>
      </c>
      <c r="B51" s="29" t="s">
        <v>72</v>
      </c>
      <c r="C51" s="29" t="s">
        <v>72</v>
      </c>
      <c r="D51" s="29" t="s">
        <v>72</v>
      </c>
      <c r="E51" s="29" t="s">
        <v>72</v>
      </c>
      <c r="F51" s="29" t="s">
        <v>72</v>
      </c>
      <c r="G51" s="29" t="s">
        <v>72</v>
      </c>
      <c r="H51" s="29" t="s">
        <v>72</v>
      </c>
      <c r="I51" s="29" t="s">
        <v>72</v>
      </c>
      <c r="J51" s="13">
        <v>11305</v>
      </c>
      <c r="K51" s="17">
        <v>0.44319999999999998</v>
      </c>
      <c r="L51" s="13">
        <v>354986</v>
      </c>
      <c r="M51" s="17">
        <v>0.43309999999999998</v>
      </c>
      <c r="N51" s="11"/>
      <c r="O51" s="11"/>
      <c r="P51" s="11"/>
      <c r="Q51" s="11"/>
      <c r="R51" s="11"/>
      <c r="S51" s="11"/>
      <c r="T51" s="11"/>
      <c r="U51" s="11"/>
      <c r="V51" s="11"/>
      <c r="W51" s="11"/>
      <c r="X51" s="11"/>
      <c r="Y51" s="11"/>
      <c r="Z51" s="11"/>
      <c r="AA51" s="11"/>
      <c r="AB51" s="11"/>
      <c r="AC51" s="11"/>
      <c r="AD51" s="11"/>
      <c r="AE51" s="11"/>
      <c r="AF51" s="11"/>
      <c r="AG51" s="11"/>
      <c r="AH51" s="11"/>
      <c r="AI51" s="11"/>
      <c r="AJ51" s="11"/>
    </row>
    <row r="52" spans="1:36" x14ac:dyDescent="0.25">
      <c r="A52" s="33" t="s">
        <v>36</v>
      </c>
      <c r="B52" s="13">
        <v>16869</v>
      </c>
      <c r="C52" s="17">
        <v>0.13650000000000001</v>
      </c>
      <c r="D52" s="13">
        <v>16133</v>
      </c>
      <c r="E52" s="17">
        <v>0.13980000000000001</v>
      </c>
      <c r="F52" s="13">
        <v>6554</v>
      </c>
      <c r="G52" s="17">
        <v>5.5500000000000001E-2</v>
      </c>
      <c r="H52" s="13">
        <v>22468</v>
      </c>
      <c r="I52" s="17">
        <v>0.15770000000000001</v>
      </c>
      <c r="J52" s="13">
        <v>14517</v>
      </c>
      <c r="K52" s="17">
        <v>0.1124</v>
      </c>
      <c r="L52" s="13">
        <v>570212</v>
      </c>
      <c r="M52" s="17">
        <v>0.1138</v>
      </c>
    </row>
    <row r="53" spans="1:36" x14ac:dyDescent="0.25">
      <c r="A53" s="27" t="s">
        <v>158</v>
      </c>
      <c r="B53" s="29" t="s">
        <v>72</v>
      </c>
      <c r="C53" s="29" t="s">
        <v>72</v>
      </c>
      <c r="D53" s="29" t="s">
        <v>72</v>
      </c>
      <c r="E53" s="29" t="s">
        <v>72</v>
      </c>
      <c r="F53" s="29" t="s">
        <v>72</v>
      </c>
      <c r="G53" s="29" t="s">
        <v>72</v>
      </c>
      <c r="H53" s="29" t="s">
        <v>72</v>
      </c>
      <c r="I53" s="29" t="s">
        <v>72</v>
      </c>
      <c r="J53" s="13">
        <v>10521</v>
      </c>
      <c r="K53" s="17">
        <v>0.72470000000000001</v>
      </c>
      <c r="L53" s="13">
        <v>358711</v>
      </c>
      <c r="M53" s="17">
        <v>0.64500000000000002</v>
      </c>
    </row>
    <row r="54" spans="1:36" x14ac:dyDescent="0.25">
      <c r="A54" s="27" t="s">
        <v>159</v>
      </c>
      <c r="B54" s="29" t="s">
        <v>72</v>
      </c>
      <c r="C54" s="29" t="s">
        <v>72</v>
      </c>
      <c r="D54" s="29" t="s">
        <v>72</v>
      </c>
      <c r="E54" s="29" t="s">
        <v>72</v>
      </c>
      <c r="F54" s="29" t="s">
        <v>72</v>
      </c>
      <c r="G54" s="29" t="s">
        <v>72</v>
      </c>
      <c r="H54" s="29" t="s">
        <v>72</v>
      </c>
      <c r="I54" s="29" t="s">
        <v>72</v>
      </c>
      <c r="J54" s="29">
        <v>7547</v>
      </c>
      <c r="K54" s="17">
        <v>0.51990000000000003</v>
      </c>
      <c r="L54" s="13">
        <v>276368</v>
      </c>
      <c r="M54" s="17">
        <v>0.49690000000000001</v>
      </c>
    </row>
    <row r="55" spans="1:36" x14ac:dyDescent="0.25">
      <c r="A55" s="33" t="s">
        <v>35</v>
      </c>
      <c r="B55" s="13">
        <v>29958</v>
      </c>
      <c r="C55" s="17">
        <v>0.2059</v>
      </c>
      <c r="D55" s="13">
        <v>20366</v>
      </c>
      <c r="E55" s="17">
        <v>0.1462</v>
      </c>
      <c r="F55" s="13">
        <v>15844</v>
      </c>
      <c r="G55" s="17">
        <v>0.1099</v>
      </c>
      <c r="H55" s="13">
        <v>23606</v>
      </c>
      <c r="I55" s="17">
        <v>0.15160000000000001</v>
      </c>
      <c r="J55" s="13">
        <v>21828</v>
      </c>
      <c r="K55" s="17">
        <v>0.151</v>
      </c>
      <c r="L55" s="13">
        <v>605943</v>
      </c>
      <c r="M55" s="17">
        <v>0.1134</v>
      </c>
    </row>
    <row r="56" spans="1:36" x14ac:dyDescent="0.25">
      <c r="A56" s="27" t="s">
        <v>158</v>
      </c>
      <c r="B56" s="29" t="s">
        <v>72</v>
      </c>
      <c r="C56" s="29" t="s">
        <v>72</v>
      </c>
      <c r="D56" s="29" t="s">
        <v>72</v>
      </c>
      <c r="E56" s="29" t="s">
        <v>72</v>
      </c>
      <c r="F56" s="29" t="s">
        <v>72</v>
      </c>
      <c r="G56" s="29" t="s">
        <v>72</v>
      </c>
      <c r="H56" s="29" t="s">
        <v>72</v>
      </c>
      <c r="I56" s="29" t="s">
        <v>72</v>
      </c>
      <c r="J56" s="13">
        <v>19837</v>
      </c>
      <c r="K56" s="17">
        <v>0.90880000000000005</v>
      </c>
      <c r="L56" s="13">
        <v>459217</v>
      </c>
      <c r="M56" s="17">
        <v>0.76729999999999998</v>
      </c>
    </row>
    <row r="57" spans="1:36" x14ac:dyDescent="0.25">
      <c r="A57" s="27" t="s">
        <v>159</v>
      </c>
      <c r="B57" s="29" t="s">
        <v>72</v>
      </c>
      <c r="C57" s="29" t="s">
        <v>72</v>
      </c>
      <c r="D57" s="29" t="s">
        <v>72</v>
      </c>
      <c r="E57" s="29" t="s">
        <v>72</v>
      </c>
      <c r="F57" s="29" t="s">
        <v>72</v>
      </c>
      <c r="G57" s="29" t="s">
        <v>72</v>
      </c>
      <c r="H57" s="29" t="s">
        <v>72</v>
      </c>
      <c r="I57" s="29" t="s">
        <v>72</v>
      </c>
      <c r="J57" s="29">
        <v>6094</v>
      </c>
      <c r="K57" s="17">
        <v>0.2792</v>
      </c>
      <c r="L57" s="13">
        <v>223579</v>
      </c>
      <c r="M57" s="17">
        <v>0.37359999999999999</v>
      </c>
    </row>
    <row r="58" spans="1:36" x14ac:dyDescent="0.25">
      <c r="A58" s="33" t="s">
        <v>62</v>
      </c>
      <c r="B58" s="13" t="s">
        <v>72</v>
      </c>
      <c r="C58" s="13" t="s">
        <v>72</v>
      </c>
      <c r="D58" s="13" t="s">
        <v>72</v>
      </c>
      <c r="E58" s="13" t="s">
        <v>72</v>
      </c>
      <c r="F58" s="13">
        <v>4168</v>
      </c>
      <c r="G58" s="17">
        <v>2.8799999999999999E-2</v>
      </c>
      <c r="H58" s="13">
        <v>6148</v>
      </c>
      <c r="I58" s="17">
        <v>3.95E-2</v>
      </c>
      <c r="J58" s="13">
        <v>7499</v>
      </c>
      <c r="K58" s="17">
        <v>5.1999999999999998E-2</v>
      </c>
      <c r="L58" s="13">
        <v>296844</v>
      </c>
      <c r="M58" s="17">
        <v>5.5199999999999999E-2</v>
      </c>
    </row>
    <row r="59" spans="1:36" x14ac:dyDescent="0.25">
      <c r="A59" s="27" t="s">
        <v>158</v>
      </c>
      <c r="B59" s="29" t="s">
        <v>72</v>
      </c>
      <c r="C59" s="29" t="s">
        <v>72</v>
      </c>
      <c r="D59" s="29" t="s">
        <v>72</v>
      </c>
      <c r="E59" s="29" t="s">
        <v>72</v>
      </c>
      <c r="F59" s="29" t="s">
        <v>72</v>
      </c>
      <c r="G59" s="29" t="s">
        <v>72</v>
      </c>
      <c r="H59" s="29" t="s">
        <v>72</v>
      </c>
      <c r="I59" s="29" t="s">
        <v>72</v>
      </c>
      <c r="J59" s="29" t="s">
        <v>72</v>
      </c>
      <c r="K59" s="29" t="s">
        <v>72</v>
      </c>
      <c r="L59" s="13">
        <v>185591</v>
      </c>
      <c r="M59" s="17">
        <v>0.64159999999999995</v>
      </c>
      <c r="N59" s="11"/>
      <c r="O59" s="11"/>
      <c r="P59" s="11"/>
      <c r="Q59" s="11"/>
      <c r="R59" s="11"/>
      <c r="S59" s="11"/>
      <c r="T59" s="11"/>
      <c r="U59" s="11"/>
      <c r="V59" s="11"/>
      <c r="W59" s="11"/>
      <c r="X59" s="11"/>
      <c r="Y59" s="11"/>
      <c r="Z59" s="11"/>
      <c r="AA59" s="11"/>
      <c r="AB59" s="11"/>
      <c r="AC59" s="11"/>
      <c r="AD59" s="11"/>
      <c r="AE59" s="11"/>
      <c r="AF59" s="11"/>
      <c r="AG59" s="11"/>
      <c r="AH59" s="11"/>
      <c r="AI59" s="11"/>
      <c r="AJ59" s="11"/>
    </row>
    <row r="60" spans="1:36" x14ac:dyDescent="0.25">
      <c r="A60" s="27" t="s">
        <v>159</v>
      </c>
      <c r="B60" s="29" t="s">
        <v>72</v>
      </c>
      <c r="C60" s="29" t="s">
        <v>72</v>
      </c>
      <c r="D60" s="29" t="s">
        <v>72</v>
      </c>
      <c r="E60" s="29" t="s">
        <v>72</v>
      </c>
      <c r="F60" s="29" t="s">
        <v>72</v>
      </c>
      <c r="G60" s="29" t="s">
        <v>72</v>
      </c>
      <c r="H60" s="29" t="s">
        <v>72</v>
      </c>
      <c r="I60" s="29" t="s">
        <v>72</v>
      </c>
      <c r="J60" s="29" t="s">
        <v>72</v>
      </c>
      <c r="K60" s="29" t="s">
        <v>72</v>
      </c>
      <c r="L60" s="13">
        <v>168922</v>
      </c>
      <c r="M60" s="17">
        <v>0.58399999999999996</v>
      </c>
      <c r="N60" s="11"/>
      <c r="O60" s="11"/>
      <c r="P60" s="11"/>
      <c r="Q60" s="11"/>
      <c r="R60" s="11"/>
      <c r="S60" s="11"/>
      <c r="T60" s="11"/>
      <c r="U60" s="11"/>
      <c r="V60" s="11"/>
      <c r="W60" s="11"/>
      <c r="X60" s="11"/>
      <c r="Y60" s="11"/>
      <c r="Z60" s="11"/>
      <c r="AA60" s="11"/>
      <c r="AB60" s="11"/>
      <c r="AC60" s="11"/>
      <c r="AD60" s="11"/>
      <c r="AE60" s="11"/>
      <c r="AF60" s="11"/>
      <c r="AG60" s="11"/>
      <c r="AH60" s="11"/>
      <c r="AI60" s="11"/>
      <c r="AJ60" s="11"/>
    </row>
    <row r="61" spans="1:36" x14ac:dyDescent="0.25">
      <c r="A61" s="63" t="s">
        <v>173</v>
      </c>
      <c r="B61" s="13" t="s">
        <v>72</v>
      </c>
      <c r="C61" s="13" t="s">
        <v>72</v>
      </c>
      <c r="D61" s="13" t="s">
        <v>72</v>
      </c>
      <c r="E61" s="13" t="s">
        <v>72</v>
      </c>
      <c r="F61" s="13">
        <v>3696</v>
      </c>
      <c r="G61" s="17">
        <v>6.0900000000000003E-2</v>
      </c>
      <c r="H61" s="13">
        <v>5077</v>
      </c>
      <c r="I61" s="17">
        <v>7.8899999999999998E-2</v>
      </c>
      <c r="J61" s="13">
        <v>4777</v>
      </c>
      <c r="K61" s="17">
        <v>7.3800000000000004E-2</v>
      </c>
      <c r="L61" s="13">
        <v>345778</v>
      </c>
      <c r="M61" s="17">
        <v>0.1328</v>
      </c>
    </row>
    <row r="62" spans="1:36" x14ac:dyDescent="0.25">
      <c r="A62" s="28" t="s">
        <v>104</v>
      </c>
      <c r="B62" s="29" t="s">
        <v>72</v>
      </c>
      <c r="C62" s="29" t="s">
        <v>72</v>
      </c>
      <c r="D62" s="29" t="s">
        <v>72</v>
      </c>
      <c r="E62" s="29" t="s">
        <v>72</v>
      </c>
      <c r="F62" s="29" t="s">
        <v>72</v>
      </c>
      <c r="G62" s="29" t="s">
        <v>72</v>
      </c>
      <c r="H62" s="29" t="s">
        <v>72</v>
      </c>
      <c r="I62" s="29" t="s">
        <v>72</v>
      </c>
      <c r="J62" s="13">
        <v>8913</v>
      </c>
      <c r="K62" s="17">
        <v>6.1499999999999999E-2</v>
      </c>
      <c r="L62" s="13">
        <v>291358</v>
      </c>
      <c r="M62" s="17">
        <v>5.4300000000000001E-2</v>
      </c>
      <c r="N62" s="11"/>
      <c r="O62" s="11"/>
      <c r="P62" s="11"/>
      <c r="Q62" s="11"/>
      <c r="R62" s="11"/>
      <c r="S62" s="11"/>
      <c r="T62" s="11"/>
      <c r="U62" s="11"/>
      <c r="V62" s="11"/>
      <c r="W62" s="11"/>
      <c r="X62" s="11"/>
      <c r="Y62" s="11"/>
      <c r="Z62" s="11"/>
      <c r="AA62" s="11"/>
      <c r="AB62" s="11"/>
      <c r="AC62" s="11"/>
      <c r="AD62" s="11"/>
      <c r="AE62" s="11"/>
      <c r="AF62" s="11"/>
      <c r="AG62" s="11"/>
      <c r="AH62" s="11"/>
      <c r="AI62" s="11"/>
      <c r="AJ62" s="11"/>
    </row>
    <row r="63" spans="1:36" x14ac:dyDescent="0.25">
      <c r="A63" s="28" t="s">
        <v>105</v>
      </c>
      <c r="B63" s="29" t="s">
        <v>72</v>
      </c>
      <c r="C63" s="29" t="s">
        <v>72</v>
      </c>
      <c r="D63" s="29" t="s">
        <v>72</v>
      </c>
      <c r="E63" s="29" t="s">
        <v>72</v>
      </c>
      <c r="F63" s="29" t="s">
        <v>72</v>
      </c>
      <c r="G63" s="29" t="s">
        <v>72</v>
      </c>
      <c r="H63" s="29" t="s">
        <v>72</v>
      </c>
      <c r="I63" s="29" t="s">
        <v>72</v>
      </c>
      <c r="J63" s="13">
        <v>11428</v>
      </c>
      <c r="K63" s="17">
        <v>7.9000000000000001E-2</v>
      </c>
      <c r="L63" s="13">
        <v>295586</v>
      </c>
      <c r="M63" s="17">
        <v>5.5199999999999999E-2</v>
      </c>
      <c r="N63" s="11"/>
      <c r="O63" s="11"/>
      <c r="P63" s="11"/>
      <c r="Q63" s="11"/>
      <c r="R63" s="11"/>
      <c r="S63" s="11"/>
      <c r="T63" s="11"/>
      <c r="U63" s="11"/>
      <c r="V63" s="11"/>
      <c r="W63" s="11"/>
      <c r="X63" s="11"/>
      <c r="Y63" s="11"/>
      <c r="Z63" s="11"/>
      <c r="AA63" s="11"/>
      <c r="AB63" s="11"/>
      <c r="AC63" s="11"/>
      <c r="AD63" s="11"/>
      <c r="AE63" s="11"/>
      <c r="AF63" s="11"/>
      <c r="AG63" s="11"/>
      <c r="AH63" s="11"/>
      <c r="AI63" s="11"/>
      <c r="AJ63" s="11"/>
    </row>
    <row r="64" spans="1:36" x14ac:dyDescent="0.25">
      <c r="A64" s="28" t="s">
        <v>106</v>
      </c>
      <c r="B64" s="29" t="s">
        <v>72</v>
      </c>
      <c r="C64" s="29" t="s">
        <v>72</v>
      </c>
      <c r="D64" s="29" t="s">
        <v>72</v>
      </c>
      <c r="E64" s="29" t="s">
        <v>72</v>
      </c>
      <c r="F64" s="29" t="s">
        <v>72</v>
      </c>
      <c r="G64" s="29" t="s">
        <v>72</v>
      </c>
      <c r="H64" s="29" t="s">
        <v>72</v>
      </c>
      <c r="I64" s="29" t="s">
        <v>72</v>
      </c>
      <c r="J64" s="13">
        <v>8912</v>
      </c>
      <c r="K64" s="17">
        <v>6.1899999999999997E-2</v>
      </c>
      <c r="L64" s="13">
        <v>297652</v>
      </c>
      <c r="M64" s="17">
        <v>5.5500000000000001E-2</v>
      </c>
      <c r="N64" s="11"/>
      <c r="O64" s="11"/>
      <c r="P64" s="11"/>
      <c r="Q64" s="11"/>
      <c r="R64" s="11"/>
      <c r="S64" s="11"/>
      <c r="T64" s="11"/>
      <c r="U64" s="11"/>
      <c r="V64" s="11"/>
      <c r="W64" s="11"/>
      <c r="X64" s="11"/>
      <c r="Y64" s="11"/>
      <c r="Z64" s="11"/>
      <c r="AA64" s="11"/>
      <c r="AB64" s="11"/>
      <c r="AC64" s="11"/>
      <c r="AD64" s="11"/>
      <c r="AE64" s="11"/>
      <c r="AF64" s="11"/>
      <c r="AG64" s="11"/>
      <c r="AH64" s="11"/>
      <c r="AI64" s="11"/>
      <c r="AJ64" s="11"/>
    </row>
    <row r="65" spans="1:36" x14ac:dyDescent="0.25">
      <c r="A65" s="28" t="s">
        <v>107</v>
      </c>
      <c r="B65" s="29" t="s">
        <v>72</v>
      </c>
      <c r="C65" s="29" t="s">
        <v>72</v>
      </c>
      <c r="D65" s="29" t="s">
        <v>72</v>
      </c>
      <c r="E65" s="29" t="s">
        <v>72</v>
      </c>
      <c r="F65" s="29" t="s">
        <v>72</v>
      </c>
      <c r="G65" s="29" t="s">
        <v>72</v>
      </c>
      <c r="H65" s="29" t="s">
        <v>72</v>
      </c>
      <c r="I65" s="29" t="s">
        <v>72</v>
      </c>
      <c r="J65" s="13">
        <v>10183</v>
      </c>
      <c r="K65" s="17">
        <v>7.0900000000000005E-2</v>
      </c>
      <c r="L65" s="13">
        <v>386408</v>
      </c>
      <c r="M65" s="17">
        <v>7.2099999999999997E-2</v>
      </c>
      <c r="N65" s="11"/>
      <c r="O65" s="11"/>
      <c r="P65" s="11"/>
      <c r="Q65" s="11"/>
      <c r="R65" s="11"/>
      <c r="S65" s="11"/>
      <c r="T65" s="11"/>
      <c r="U65" s="11"/>
      <c r="V65" s="11"/>
      <c r="W65" s="11"/>
      <c r="X65" s="11"/>
      <c r="Y65" s="11"/>
      <c r="Z65" s="11"/>
      <c r="AA65" s="11"/>
      <c r="AB65" s="11"/>
      <c r="AC65" s="11"/>
      <c r="AD65" s="11"/>
      <c r="AE65" s="11"/>
      <c r="AF65" s="11"/>
      <c r="AG65" s="11"/>
      <c r="AH65" s="11"/>
      <c r="AI65" s="11"/>
      <c r="AJ65" s="11"/>
    </row>
    <row r="66" spans="1:36" x14ac:dyDescent="0.25">
      <c r="A66" s="92" t="s">
        <v>59</v>
      </c>
      <c r="B66" s="93"/>
      <c r="C66" s="93"/>
      <c r="D66" s="93"/>
      <c r="E66" s="93"/>
      <c r="F66" s="93"/>
      <c r="G66" s="93"/>
      <c r="H66" s="93"/>
      <c r="I66" s="93"/>
      <c r="J66" s="93"/>
      <c r="K66" s="93"/>
      <c r="L66" s="76"/>
      <c r="M66" s="76"/>
    </row>
    <row r="67" spans="1:36" x14ac:dyDescent="0.25">
      <c r="A67" s="33" t="s">
        <v>30</v>
      </c>
      <c r="B67" s="13">
        <v>86485</v>
      </c>
      <c r="C67" s="17">
        <v>0.59750000000000003</v>
      </c>
      <c r="D67" s="13">
        <v>93199</v>
      </c>
      <c r="E67" s="17">
        <v>0.66620000000000001</v>
      </c>
      <c r="F67" s="13">
        <v>84375</v>
      </c>
      <c r="G67" s="17">
        <v>0.58289999999999997</v>
      </c>
      <c r="H67" s="13">
        <v>93036</v>
      </c>
      <c r="I67" s="17">
        <v>0.60260000000000002</v>
      </c>
      <c r="J67" s="13">
        <v>89361</v>
      </c>
      <c r="K67" s="17">
        <v>0.62360000000000004</v>
      </c>
      <c r="L67" s="13">
        <v>3549819</v>
      </c>
      <c r="M67" s="17">
        <v>0.66400000000000003</v>
      </c>
    </row>
    <row r="68" spans="1:36" x14ac:dyDescent="0.25">
      <c r="A68" s="33" t="s">
        <v>31</v>
      </c>
      <c r="B68" s="13">
        <v>74022</v>
      </c>
      <c r="C68" s="17">
        <v>0.51619999999999999</v>
      </c>
      <c r="D68" s="13">
        <v>75159</v>
      </c>
      <c r="E68" s="17">
        <v>0.55069999999999997</v>
      </c>
      <c r="F68" s="13">
        <v>87689</v>
      </c>
      <c r="G68" s="17">
        <v>0.61339999999999995</v>
      </c>
      <c r="H68" s="13">
        <v>97732</v>
      </c>
      <c r="I68" s="17">
        <v>0.63890000000000002</v>
      </c>
      <c r="J68" s="13">
        <v>85296</v>
      </c>
      <c r="K68" s="17">
        <v>0.60599999999999998</v>
      </c>
      <c r="L68" s="13">
        <v>3726709</v>
      </c>
      <c r="M68" s="17">
        <v>0.7026</v>
      </c>
    </row>
    <row r="69" spans="1:36" x14ac:dyDescent="0.25">
      <c r="A69" s="33" t="s">
        <v>32</v>
      </c>
      <c r="B69" s="13" t="s">
        <v>72</v>
      </c>
      <c r="C69" s="17" t="s">
        <v>72</v>
      </c>
      <c r="D69" s="13" t="s">
        <v>72</v>
      </c>
      <c r="E69" s="17" t="s">
        <v>72</v>
      </c>
      <c r="F69" s="13">
        <v>117825</v>
      </c>
      <c r="G69" s="17">
        <v>0.82869999999999999</v>
      </c>
      <c r="H69" s="13">
        <v>127765</v>
      </c>
      <c r="I69" s="17">
        <v>0.82740000000000002</v>
      </c>
      <c r="J69" s="13">
        <v>117487</v>
      </c>
      <c r="K69" s="17">
        <v>0.80730000000000002</v>
      </c>
      <c r="L69" s="13">
        <v>4484274</v>
      </c>
      <c r="M69" s="17">
        <v>0.83830000000000005</v>
      </c>
    </row>
    <row r="70" spans="1:36" x14ac:dyDescent="0.25">
      <c r="A70" s="33" t="s">
        <v>33</v>
      </c>
      <c r="B70" s="13" t="s">
        <v>72</v>
      </c>
      <c r="C70" s="17" t="s">
        <v>72</v>
      </c>
      <c r="D70" s="13" t="s">
        <v>72</v>
      </c>
      <c r="E70" s="17" t="s">
        <v>72</v>
      </c>
      <c r="F70" s="13">
        <v>24360</v>
      </c>
      <c r="G70" s="17">
        <v>0.17130000000000001</v>
      </c>
      <c r="H70" s="13">
        <v>26647</v>
      </c>
      <c r="I70" s="17">
        <v>0.1726</v>
      </c>
      <c r="J70" s="13">
        <v>28050</v>
      </c>
      <c r="K70" s="17">
        <v>0.19270000000000001</v>
      </c>
      <c r="L70" s="13">
        <v>864655</v>
      </c>
      <c r="M70" s="17">
        <v>0.16170000000000001</v>
      </c>
    </row>
    <row r="71" spans="1:36" x14ac:dyDescent="0.25">
      <c r="A71" s="92" t="s">
        <v>78</v>
      </c>
      <c r="B71" s="93"/>
      <c r="C71" s="93"/>
      <c r="D71" s="93"/>
      <c r="E71" s="93"/>
      <c r="F71" s="93"/>
      <c r="G71" s="93"/>
      <c r="H71" s="93"/>
      <c r="I71" s="93"/>
      <c r="J71" s="93"/>
      <c r="K71" s="93"/>
      <c r="L71" s="76"/>
      <c r="M71" s="76"/>
    </row>
    <row r="72" spans="1:36" x14ac:dyDescent="0.25">
      <c r="A72" s="30" t="s">
        <v>161</v>
      </c>
      <c r="B72" s="13" t="s">
        <v>72</v>
      </c>
      <c r="C72" s="13" t="str">
        <f>Colorado!$C$85</f>
        <v>NA</v>
      </c>
      <c r="D72" s="13" t="str">
        <f>Colorado!$D$85</f>
        <v>NA</v>
      </c>
      <c r="E72" s="13" t="str">
        <f>Colorado!$E$85</f>
        <v>NA</v>
      </c>
      <c r="F72" s="13">
        <v>118449</v>
      </c>
      <c r="G72" s="17">
        <v>0.85499999999999998</v>
      </c>
      <c r="H72" s="13">
        <v>127586</v>
      </c>
      <c r="I72" s="17">
        <v>0.86909999999999998</v>
      </c>
      <c r="J72" s="13">
        <v>118674</v>
      </c>
      <c r="K72" s="17">
        <v>0.89119999999999999</v>
      </c>
      <c r="L72" s="13">
        <v>4358606</v>
      </c>
      <c r="M72" s="17">
        <v>0.88219999999999998</v>
      </c>
    </row>
    <row r="73" spans="1:36" x14ac:dyDescent="0.25">
      <c r="A73" s="30" t="s">
        <v>162</v>
      </c>
      <c r="B73" s="13" t="str">
        <f>Colorado!$B$86</f>
        <v>NA</v>
      </c>
      <c r="C73" s="13" t="str">
        <f>Colorado!$C$86</f>
        <v>NA</v>
      </c>
      <c r="D73" s="13" t="str">
        <f>Colorado!$D$86</f>
        <v>NA</v>
      </c>
      <c r="E73" s="13" t="str">
        <f>Colorado!$E$86</f>
        <v>NA</v>
      </c>
      <c r="F73" s="13">
        <v>20082</v>
      </c>
      <c r="G73" s="17">
        <v>0.14499999999999999</v>
      </c>
      <c r="H73" s="13">
        <v>19217</v>
      </c>
      <c r="I73" s="17">
        <v>0.13089999999999999</v>
      </c>
      <c r="J73" s="13">
        <v>14492</v>
      </c>
      <c r="K73" s="17">
        <v>0.10879999999999999</v>
      </c>
      <c r="L73" s="13">
        <v>581751</v>
      </c>
      <c r="M73" s="17">
        <v>0.1178</v>
      </c>
    </row>
    <row r="74" spans="1:36" x14ac:dyDescent="0.25">
      <c r="A74" s="64" t="s">
        <v>163</v>
      </c>
      <c r="B74" s="13" t="str">
        <f>Colorado!$B$87</f>
        <v>NA</v>
      </c>
      <c r="C74" s="13" t="str">
        <f>Colorado!$C$87</f>
        <v>NA</v>
      </c>
      <c r="D74" s="13" t="str">
        <f>Colorado!$D$87</f>
        <v>NA</v>
      </c>
      <c r="E74" s="13" t="str">
        <f>Colorado!$E$87</f>
        <v>NA</v>
      </c>
      <c r="F74" s="13">
        <v>10658</v>
      </c>
      <c r="G74" s="17">
        <v>7.5300000000000006E-2</v>
      </c>
      <c r="H74" s="13">
        <v>9911</v>
      </c>
      <c r="I74" s="17">
        <v>6.6699999999999995E-2</v>
      </c>
      <c r="J74" s="13">
        <v>9226</v>
      </c>
      <c r="K74" s="17">
        <v>6.7799999999999999E-2</v>
      </c>
      <c r="L74" s="13">
        <v>381689</v>
      </c>
      <c r="M74" s="17">
        <v>7.5999999999999998E-2</v>
      </c>
    </row>
    <row r="75" spans="1:36" x14ac:dyDescent="0.25">
      <c r="A75" s="32" t="s">
        <v>108</v>
      </c>
      <c r="B75" s="13" t="s">
        <v>72</v>
      </c>
      <c r="C75" s="13" t="s">
        <v>72</v>
      </c>
      <c r="D75" s="13" t="s">
        <v>72</v>
      </c>
      <c r="E75" s="13" t="s">
        <v>72</v>
      </c>
      <c r="F75" s="13" t="s">
        <v>72</v>
      </c>
      <c r="G75" s="13" t="s">
        <v>72</v>
      </c>
      <c r="H75" s="13" t="s">
        <v>72</v>
      </c>
      <c r="I75" s="13" t="s">
        <v>72</v>
      </c>
      <c r="J75" s="13">
        <v>25005</v>
      </c>
      <c r="K75" s="17">
        <v>0.18360000000000001</v>
      </c>
      <c r="L75" s="13">
        <v>800880</v>
      </c>
      <c r="M75" s="17">
        <v>0.1603</v>
      </c>
      <c r="N75" s="11"/>
      <c r="O75" s="11"/>
      <c r="P75" s="11"/>
      <c r="Q75" s="11"/>
      <c r="R75" s="11"/>
      <c r="S75" s="11"/>
      <c r="T75" s="11"/>
      <c r="U75" s="11"/>
      <c r="V75" s="11"/>
      <c r="W75" s="11"/>
      <c r="X75" s="11"/>
      <c r="Y75" s="11"/>
      <c r="Z75" s="11"/>
      <c r="AA75" s="11"/>
      <c r="AB75" s="11"/>
      <c r="AC75" s="11"/>
      <c r="AD75" s="11"/>
      <c r="AE75" s="11"/>
      <c r="AF75" s="11"/>
      <c r="AG75" s="11"/>
      <c r="AH75" s="11"/>
      <c r="AI75" s="11"/>
      <c r="AJ75" s="11"/>
    </row>
    <row r="76" spans="1:36" x14ac:dyDescent="0.25">
      <c r="A76" s="32" t="s">
        <v>109</v>
      </c>
      <c r="B76" s="13" t="s">
        <v>72</v>
      </c>
      <c r="C76" s="13" t="s">
        <v>72</v>
      </c>
      <c r="D76" s="13" t="s">
        <v>72</v>
      </c>
      <c r="E76" s="13" t="s">
        <v>72</v>
      </c>
      <c r="F76" s="13" t="s">
        <v>72</v>
      </c>
      <c r="G76" s="13" t="s">
        <v>72</v>
      </c>
      <c r="H76" s="13" t="s">
        <v>72</v>
      </c>
      <c r="I76" s="13" t="s">
        <v>72</v>
      </c>
      <c r="J76" s="13">
        <v>18285</v>
      </c>
      <c r="K76" s="17">
        <v>0.13370000000000001</v>
      </c>
      <c r="L76" s="13">
        <v>734096</v>
      </c>
      <c r="M76" s="17">
        <v>0.1462</v>
      </c>
      <c r="N76" s="11"/>
      <c r="O76" s="11"/>
      <c r="P76" s="11"/>
      <c r="Q76" s="11"/>
      <c r="R76" s="11"/>
      <c r="S76" s="11"/>
      <c r="T76" s="11"/>
      <c r="U76" s="11"/>
      <c r="V76" s="11"/>
      <c r="W76" s="11"/>
      <c r="X76" s="11"/>
      <c r="Y76" s="11"/>
      <c r="Z76" s="11"/>
      <c r="AA76" s="11"/>
      <c r="AB76" s="11"/>
      <c r="AC76" s="11"/>
      <c r="AD76" s="11"/>
      <c r="AE76" s="11"/>
      <c r="AF76" s="11"/>
      <c r="AG76" s="11"/>
      <c r="AH76" s="11"/>
      <c r="AI76" s="11"/>
      <c r="AJ76" s="11"/>
    </row>
    <row r="77" spans="1:36" x14ac:dyDescent="0.25">
      <c r="A77" s="92" t="s">
        <v>57</v>
      </c>
      <c r="B77" s="93"/>
      <c r="C77" s="93"/>
      <c r="D77" s="93"/>
      <c r="E77" s="93"/>
      <c r="F77" s="93"/>
      <c r="G77" s="93"/>
      <c r="H77" s="93"/>
      <c r="I77" s="93"/>
      <c r="J77" s="93"/>
      <c r="K77" s="93"/>
      <c r="L77" s="76"/>
      <c r="M77" s="76"/>
    </row>
    <row r="78" spans="1:36" x14ac:dyDescent="0.25">
      <c r="A78" s="4" t="s">
        <v>52</v>
      </c>
      <c r="B78" s="13">
        <v>127697</v>
      </c>
      <c r="C78" s="17">
        <v>0.88019999999999998</v>
      </c>
      <c r="D78" s="13">
        <v>122788</v>
      </c>
      <c r="E78" s="17">
        <v>0.87829999999999997</v>
      </c>
      <c r="F78" s="13">
        <v>119687</v>
      </c>
      <c r="G78" s="17">
        <v>0.82520000000000004</v>
      </c>
      <c r="H78" s="13">
        <v>134027</v>
      </c>
      <c r="I78" s="17">
        <v>0.86129999999999995</v>
      </c>
      <c r="J78" s="13">
        <v>125345</v>
      </c>
      <c r="K78" s="17">
        <v>0.85909999999999997</v>
      </c>
      <c r="L78" s="13">
        <v>4648603</v>
      </c>
      <c r="M78" s="17">
        <v>0.86619999999999997</v>
      </c>
    </row>
    <row r="79" spans="1:36" x14ac:dyDescent="0.25">
      <c r="A79" s="4" t="s">
        <v>53</v>
      </c>
      <c r="B79" s="13">
        <v>17387</v>
      </c>
      <c r="C79" s="17">
        <v>0.1198</v>
      </c>
      <c r="D79" s="13">
        <v>17008</v>
      </c>
      <c r="E79" s="17">
        <v>0.1217</v>
      </c>
      <c r="F79" s="13">
        <v>25357</v>
      </c>
      <c r="G79" s="17">
        <v>0.17480000000000001</v>
      </c>
      <c r="H79" s="13">
        <v>21577</v>
      </c>
      <c r="I79" s="17">
        <v>0.13869999999999999</v>
      </c>
      <c r="J79" s="13">
        <v>20551</v>
      </c>
      <c r="K79" s="17">
        <v>0.1409</v>
      </c>
      <c r="L79" s="13">
        <v>717838</v>
      </c>
      <c r="M79" s="17">
        <v>0.1338</v>
      </c>
    </row>
    <row r="80" spans="1:36" x14ac:dyDescent="0.25">
      <c r="A80" s="30" t="s">
        <v>164</v>
      </c>
      <c r="B80" s="13">
        <v>22032</v>
      </c>
      <c r="C80" s="17">
        <v>0.20030000000000001</v>
      </c>
      <c r="D80" s="13">
        <v>24628</v>
      </c>
      <c r="E80" s="17">
        <v>0.23949999999999999</v>
      </c>
      <c r="F80" s="13">
        <v>18065</v>
      </c>
      <c r="G80" s="17">
        <v>0.1628</v>
      </c>
      <c r="H80" s="13">
        <v>29198</v>
      </c>
      <c r="I80" s="17">
        <v>0.24560000000000001</v>
      </c>
      <c r="J80" s="36">
        <v>31454</v>
      </c>
      <c r="K80" s="37">
        <v>0.27950000000000003</v>
      </c>
      <c r="L80" s="36">
        <v>1005546</v>
      </c>
      <c r="M80" s="37">
        <v>0.2447</v>
      </c>
    </row>
    <row r="81" spans="1:36" x14ac:dyDescent="0.25">
      <c r="A81" s="92" t="s">
        <v>56</v>
      </c>
      <c r="B81" s="93"/>
      <c r="C81" s="93"/>
      <c r="D81" s="93"/>
      <c r="E81" s="93"/>
      <c r="F81" s="93"/>
      <c r="G81" s="93"/>
      <c r="H81" s="93"/>
      <c r="I81" s="93"/>
      <c r="J81" s="93"/>
      <c r="K81" s="93"/>
      <c r="L81" s="76"/>
      <c r="M81" s="76"/>
    </row>
    <row r="82" spans="1:36" x14ac:dyDescent="0.25">
      <c r="A82" s="30" t="s">
        <v>165</v>
      </c>
      <c r="B82" s="29" t="s">
        <v>72</v>
      </c>
      <c r="C82" s="29" t="s">
        <v>72</v>
      </c>
      <c r="D82" s="29" t="s">
        <v>72</v>
      </c>
      <c r="E82" s="29" t="s">
        <v>72</v>
      </c>
      <c r="F82" s="29" t="s">
        <v>72</v>
      </c>
      <c r="G82" s="29" t="s">
        <v>72</v>
      </c>
      <c r="H82" s="29" t="s">
        <v>72</v>
      </c>
      <c r="I82" s="29" t="s">
        <v>72</v>
      </c>
      <c r="J82" s="29" t="s">
        <v>72</v>
      </c>
      <c r="K82" s="29" t="s">
        <v>72</v>
      </c>
      <c r="L82" s="39">
        <v>282050</v>
      </c>
      <c r="M82" s="40">
        <v>0.84570000000000001</v>
      </c>
    </row>
    <row r="83" spans="1:36" x14ac:dyDescent="0.25">
      <c r="A83" s="31" t="s">
        <v>166</v>
      </c>
      <c r="B83" s="12" t="s">
        <v>72</v>
      </c>
      <c r="C83" s="12" t="s">
        <v>72</v>
      </c>
      <c r="D83" s="12" t="s">
        <v>72</v>
      </c>
      <c r="E83" s="12" t="s">
        <v>72</v>
      </c>
      <c r="F83" s="12" t="s">
        <v>72</v>
      </c>
      <c r="G83" s="12" t="s">
        <v>72</v>
      </c>
      <c r="H83" s="12" t="s">
        <v>72</v>
      </c>
      <c r="I83" s="12" t="s">
        <v>72</v>
      </c>
      <c r="J83" s="13">
        <v>23471</v>
      </c>
      <c r="K83" s="17">
        <v>0.2742</v>
      </c>
      <c r="L83" s="13">
        <v>902647</v>
      </c>
      <c r="M83" s="17">
        <v>0.2586</v>
      </c>
      <c r="N83" s="11"/>
      <c r="O83" s="11"/>
      <c r="P83" s="11"/>
      <c r="Q83" s="11"/>
      <c r="R83" s="11"/>
      <c r="S83" s="11"/>
      <c r="T83" s="11"/>
      <c r="U83" s="11"/>
      <c r="V83" s="11"/>
      <c r="W83" s="11"/>
      <c r="X83" s="11"/>
      <c r="Y83" s="11"/>
      <c r="Z83" s="11"/>
      <c r="AA83" s="11"/>
      <c r="AB83" s="11"/>
      <c r="AC83" s="11"/>
      <c r="AD83" s="11"/>
      <c r="AE83" s="11"/>
      <c r="AF83" s="11"/>
      <c r="AG83" s="11"/>
      <c r="AH83" s="11"/>
      <c r="AI83" s="11"/>
      <c r="AJ83" s="11"/>
    </row>
    <row r="84" spans="1:36" x14ac:dyDescent="0.25">
      <c r="A84" s="94" t="s">
        <v>34</v>
      </c>
      <c r="B84" s="95"/>
      <c r="C84" s="95"/>
      <c r="D84" s="95"/>
      <c r="E84" s="95"/>
      <c r="F84" s="95"/>
      <c r="G84" s="95"/>
      <c r="H84" s="95"/>
      <c r="I84" s="95"/>
      <c r="J84" s="95"/>
      <c r="K84" s="96"/>
      <c r="L84" s="97"/>
      <c r="M84" s="97"/>
    </row>
    <row r="85" spans="1:36" x14ac:dyDescent="0.25">
      <c r="A85" s="4" t="s">
        <v>41</v>
      </c>
      <c r="B85" s="13">
        <v>10829</v>
      </c>
      <c r="C85" s="17">
        <v>7.46E-2</v>
      </c>
      <c r="D85" s="13">
        <v>20009</v>
      </c>
      <c r="E85" s="17">
        <v>0.14299999999999999</v>
      </c>
      <c r="F85" s="13">
        <v>9936</v>
      </c>
      <c r="G85" s="17">
        <v>6.8599999999999994E-2</v>
      </c>
      <c r="H85" s="13">
        <v>9911</v>
      </c>
      <c r="I85" s="17">
        <v>6.4000000000000001E-2</v>
      </c>
      <c r="J85" s="13">
        <v>18498</v>
      </c>
      <c r="K85" s="17">
        <v>0.12770000000000001</v>
      </c>
      <c r="L85" s="13">
        <v>572036</v>
      </c>
      <c r="M85" s="17">
        <v>0.1066</v>
      </c>
    </row>
    <row r="86" spans="1:36" x14ac:dyDescent="0.25">
      <c r="A86" s="4" t="s">
        <v>42</v>
      </c>
      <c r="B86" s="13">
        <v>23319</v>
      </c>
      <c r="C86" s="17">
        <v>0.16009999999999999</v>
      </c>
      <c r="D86" s="13">
        <v>25770</v>
      </c>
      <c r="E86" s="17">
        <v>0.18440000000000001</v>
      </c>
      <c r="F86" s="13">
        <v>19802</v>
      </c>
      <c r="G86" s="17">
        <v>0.13689999999999999</v>
      </c>
      <c r="H86" s="13">
        <v>13964</v>
      </c>
      <c r="I86" s="17">
        <v>8.9700000000000002E-2</v>
      </c>
      <c r="J86" s="13">
        <v>18183</v>
      </c>
      <c r="K86" s="17">
        <v>0.1255</v>
      </c>
      <c r="L86" s="13">
        <v>543610</v>
      </c>
      <c r="M86" s="17">
        <v>0.1013</v>
      </c>
    </row>
    <row r="87" spans="1:36" x14ac:dyDescent="0.25">
      <c r="A87" s="4" t="s">
        <v>43</v>
      </c>
      <c r="B87" s="13">
        <v>21094</v>
      </c>
      <c r="C87" s="17">
        <v>0.1449</v>
      </c>
      <c r="D87" s="13">
        <v>30764</v>
      </c>
      <c r="E87" s="17">
        <v>0.22020000000000001</v>
      </c>
      <c r="F87" s="13">
        <v>16284</v>
      </c>
      <c r="G87" s="17">
        <v>0.1125</v>
      </c>
      <c r="H87" s="13">
        <v>14056</v>
      </c>
      <c r="I87" s="17">
        <v>9.0700000000000003E-2</v>
      </c>
      <c r="J87" s="13">
        <v>18440</v>
      </c>
      <c r="K87" s="17">
        <v>0.12859999999999999</v>
      </c>
      <c r="L87" s="13">
        <v>603207</v>
      </c>
      <c r="M87" s="17">
        <v>0.1125</v>
      </c>
    </row>
    <row r="88" spans="1:36" x14ac:dyDescent="0.25">
      <c r="A88" s="4" t="s">
        <v>44</v>
      </c>
      <c r="B88" s="13">
        <v>35008</v>
      </c>
      <c r="C88" s="17">
        <v>0.24129999999999999</v>
      </c>
      <c r="D88" s="13">
        <v>33845</v>
      </c>
      <c r="E88" s="17">
        <v>0.24229999999999999</v>
      </c>
      <c r="F88" s="13">
        <v>34421</v>
      </c>
      <c r="G88" s="17">
        <v>0.23769999999999999</v>
      </c>
      <c r="H88" s="13">
        <v>27782</v>
      </c>
      <c r="I88" s="17">
        <v>0.1804</v>
      </c>
      <c r="J88" s="13">
        <v>27899</v>
      </c>
      <c r="K88" s="17">
        <v>0.19339999999999999</v>
      </c>
      <c r="L88" s="13">
        <v>841262</v>
      </c>
      <c r="M88" s="17">
        <v>0.1575</v>
      </c>
    </row>
    <row r="89" spans="1:36" x14ac:dyDescent="0.25">
      <c r="A89" s="4" t="s">
        <v>45</v>
      </c>
      <c r="B89" s="13">
        <v>37473</v>
      </c>
      <c r="C89" s="17">
        <v>0.25819999999999999</v>
      </c>
      <c r="D89" s="13">
        <v>27393</v>
      </c>
      <c r="E89" s="17">
        <v>0.19589999999999999</v>
      </c>
      <c r="F89" s="13">
        <v>33774</v>
      </c>
      <c r="G89" s="17">
        <v>0.23319999999999999</v>
      </c>
      <c r="H89" s="13">
        <v>24890</v>
      </c>
      <c r="I89" s="17">
        <v>0.16020000000000001</v>
      </c>
      <c r="J89" s="13">
        <v>22549</v>
      </c>
      <c r="K89" s="17">
        <v>0.1547</v>
      </c>
      <c r="L89" s="13">
        <v>749404</v>
      </c>
      <c r="M89" s="17">
        <v>0.1401</v>
      </c>
    </row>
    <row r="90" spans="1:36" x14ac:dyDescent="0.25">
      <c r="A90" s="92" t="s">
        <v>73</v>
      </c>
      <c r="B90" s="93"/>
      <c r="C90" s="93"/>
      <c r="D90" s="93"/>
      <c r="E90" s="93"/>
      <c r="F90" s="93"/>
      <c r="G90" s="93"/>
      <c r="H90" s="93"/>
      <c r="I90" s="93"/>
      <c r="J90" s="93"/>
      <c r="K90" s="93"/>
      <c r="L90" s="76"/>
      <c r="M90" s="76"/>
    </row>
    <row r="91" spans="1:36" s="10" customFormat="1" x14ac:dyDescent="0.25">
      <c r="A91" s="30" t="s">
        <v>110</v>
      </c>
      <c r="B91" s="29" t="s">
        <v>72</v>
      </c>
      <c r="C91" s="29" t="s">
        <v>72</v>
      </c>
      <c r="D91" s="29" t="s">
        <v>72</v>
      </c>
      <c r="E91" s="29" t="s">
        <v>72</v>
      </c>
      <c r="F91" s="29" t="s">
        <v>72</v>
      </c>
      <c r="G91" s="29" t="s">
        <v>72</v>
      </c>
      <c r="H91" s="29" t="s">
        <v>72</v>
      </c>
      <c r="I91" s="29" t="s">
        <v>72</v>
      </c>
      <c r="J91" s="13">
        <v>10041</v>
      </c>
      <c r="K91" s="17">
        <v>9.2700000000000005E-2</v>
      </c>
      <c r="L91" s="13">
        <v>293472</v>
      </c>
      <c r="M91" s="17">
        <v>6.9699999999999998E-2</v>
      </c>
      <c r="N91" s="11"/>
      <c r="O91" s="11"/>
      <c r="P91" s="11"/>
      <c r="Q91" s="11"/>
      <c r="R91" s="11"/>
      <c r="S91" s="11"/>
      <c r="T91" s="11"/>
      <c r="U91" s="11"/>
      <c r="V91" s="11"/>
      <c r="W91" s="11"/>
      <c r="X91" s="11"/>
      <c r="Y91" s="11"/>
      <c r="Z91" s="11"/>
      <c r="AA91" s="11"/>
      <c r="AB91" s="11"/>
      <c r="AC91" s="11"/>
      <c r="AD91" s="11"/>
      <c r="AE91" s="11"/>
      <c r="AF91" s="11"/>
      <c r="AG91" s="11"/>
      <c r="AH91" s="11"/>
      <c r="AI91" s="11"/>
      <c r="AJ91" s="11"/>
    </row>
    <row r="92" spans="1:36" x14ac:dyDescent="0.25">
      <c r="A92" s="94" t="s">
        <v>77</v>
      </c>
      <c r="B92" s="95"/>
      <c r="C92" s="95"/>
      <c r="D92" s="95"/>
      <c r="E92" s="95"/>
      <c r="F92" s="95"/>
      <c r="G92" s="95"/>
      <c r="H92" s="95"/>
      <c r="I92" s="95"/>
      <c r="J92" s="95"/>
      <c r="K92" s="96"/>
      <c r="L92" s="97"/>
      <c r="M92" s="97"/>
    </row>
    <row r="93" spans="1:36" x14ac:dyDescent="0.25">
      <c r="A93" s="4" t="s">
        <v>63</v>
      </c>
      <c r="B93" s="13" t="s">
        <v>72</v>
      </c>
      <c r="C93" s="17" t="s">
        <v>72</v>
      </c>
      <c r="D93" s="14">
        <v>43120</v>
      </c>
      <c r="E93" s="18">
        <v>0.33110000000000001</v>
      </c>
      <c r="F93" s="14">
        <v>44457</v>
      </c>
      <c r="G93" s="18">
        <v>0.33460000000000001</v>
      </c>
      <c r="H93" s="14">
        <v>43101</v>
      </c>
      <c r="I93" s="18">
        <v>0.29830000000000001</v>
      </c>
      <c r="J93" s="14">
        <v>45040</v>
      </c>
      <c r="K93" s="18">
        <v>0.33040000000000003</v>
      </c>
      <c r="L93" s="14">
        <v>1850553</v>
      </c>
      <c r="M93" s="18">
        <v>0.37969999999999998</v>
      </c>
    </row>
    <row r="94" spans="1:36" x14ac:dyDescent="0.25">
      <c r="A94" s="4" t="s">
        <v>64</v>
      </c>
      <c r="B94" s="13" t="s">
        <v>72</v>
      </c>
      <c r="C94" s="17" t="s">
        <v>72</v>
      </c>
      <c r="D94" s="14">
        <v>44153</v>
      </c>
      <c r="E94" s="18">
        <v>0.33900000000000002</v>
      </c>
      <c r="F94" s="14">
        <v>32700</v>
      </c>
      <c r="G94" s="18">
        <v>0.24610000000000001</v>
      </c>
      <c r="H94" s="14">
        <v>53336</v>
      </c>
      <c r="I94" s="18">
        <v>0.36919999999999997</v>
      </c>
      <c r="J94" s="14">
        <v>48590</v>
      </c>
      <c r="K94" s="18">
        <v>0.35649999999999998</v>
      </c>
      <c r="L94" s="14">
        <v>1806627</v>
      </c>
      <c r="M94" s="18">
        <v>0.37069999999999997</v>
      </c>
    </row>
    <row r="95" spans="1:36" x14ac:dyDescent="0.25">
      <c r="A95" s="4" t="s">
        <v>66</v>
      </c>
      <c r="B95" s="13" t="s">
        <v>72</v>
      </c>
      <c r="C95" s="17" t="s">
        <v>72</v>
      </c>
      <c r="D95" s="14">
        <v>14108</v>
      </c>
      <c r="E95" s="18">
        <v>0.10829999999999999</v>
      </c>
      <c r="F95" s="14">
        <v>24959</v>
      </c>
      <c r="G95" s="18">
        <v>0.18779999999999999</v>
      </c>
      <c r="H95" s="14">
        <v>14712</v>
      </c>
      <c r="I95" s="18">
        <v>0.1018</v>
      </c>
      <c r="J95" s="14">
        <v>7021</v>
      </c>
      <c r="K95" s="18">
        <v>5.1499999999999997E-2</v>
      </c>
      <c r="L95" s="14">
        <v>485160</v>
      </c>
      <c r="M95" s="18">
        <v>9.9599999999999994E-2</v>
      </c>
    </row>
    <row r="96" spans="1:36" x14ac:dyDescent="0.25">
      <c r="A96" s="4" t="s">
        <v>65</v>
      </c>
      <c r="B96" s="13" t="s">
        <v>72</v>
      </c>
      <c r="C96" s="17" t="s">
        <v>72</v>
      </c>
      <c r="D96" s="14">
        <v>28846</v>
      </c>
      <c r="E96" s="18">
        <v>0.2215</v>
      </c>
      <c r="F96" s="14">
        <v>30757</v>
      </c>
      <c r="G96" s="18">
        <v>0.23150000000000001</v>
      </c>
      <c r="H96" s="14">
        <v>33322</v>
      </c>
      <c r="I96" s="18">
        <v>0.2306</v>
      </c>
      <c r="J96" s="14">
        <v>35651</v>
      </c>
      <c r="K96" s="18">
        <v>0.2616</v>
      </c>
      <c r="L96" s="14">
        <v>730908</v>
      </c>
      <c r="M96" s="18">
        <v>0.15</v>
      </c>
    </row>
    <row r="97" spans="1:36" x14ac:dyDescent="0.25">
      <c r="A97" s="94" t="s">
        <v>76</v>
      </c>
      <c r="B97" s="95"/>
      <c r="C97" s="95"/>
      <c r="D97" s="95"/>
      <c r="E97" s="95"/>
      <c r="F97" s="95"/>
      <c r="G97" s="95"/>
      <c r="H97" s="95"/>
      <c r="I97" s="95"/>
      <c r="J97" s="95"/>
      <c r="K97" s="96"/>
      <c r="L97" s="97"/>
      <c r="M97" s="97"/>
    </row>
    <row r="98" spans="1:36" x14ac:dyDescent="0.25">
      <c r="A98" s="4" t="s">
        <v>63</v>
      </c>
      <c r="B98" s="13" t="s">
        <v>72</v>
      </c>
      <c r="C98" s="17" t="s">
        <v>72</v>
      </c>
      <c r="D98" s="14">
        <v>18705</v>
      </c>
      <c r="E98" s="18">
        <v>0.14319999999999999</v>
      </c>
      <c r="F98" s="14">
        <v>16353</v>
      </c>
      <c r="G98" s="18">
        <v>0.1326</v>
      </c>
      <c r="H98" s="14">
        <v>18190</v>
      </c>
      <c r="I98" s="18">
        <v>0.13239999999999999</v>
      </c>
      <c r="J98" s="14">
        <v>14121</v>
      </c>
      <c r="K98" s="18">
        <v>0.1149</v>
      </c>
      <c r="L98" s="14">
        <v>720710</v>
      </c>
      <c r="M98" s="18">
        <v>0.16170000000000001</v>
      </c>
    </row>
    <row r="99" spans="1:36" x14ac:dyDescent="0.25">
      <c r="A99" s="4" t="s">
        <v>64</v>
      </c>
      <c r="B99" s="13" t="s">
        <v>72</v>
      </c>
      <c r="C99" s="17" t="s">
        <v>72</v>
      </c>
      <c r="D99" s="14">
        <v>35612</v>
      </c>
      <c r="E99" s="18">
        <v>0.2727</v>
      </c>
      <c r="F99" s="14">
        <v>32555</v>
      </c>
      <c r="G99" s="18">
        <v>0.26400000000000001</v>
      </c>
      <c r="H99" s="14">
        <v>43477</v>
      </c>
      <c r="I99" s="18">
        <v>0.31659999999999999</v>
      </c>
      <c r="J99" s="14">
        <v>42668</v>
      </c>
      <c r="K99" s="18">
        <v>0.34720000000000001</v>
      </c>
      <c r="L99" s="14">
        <v>1435564</v>
      </c>
      <c r="M99" s="18">
        <v>0.3221</v>
      </c>
    </row>
    <row r="100" spans="1:36" x14ac:dyDescent="0.25">
      <c r="A100" s="4" t="s">
        <v>66</v>
      </c>
      <c r="B100" s="13" t="s">
        <v>72</v>
      </c>
      <c r="C100" s="17" t="s">
        <v>72</v>
      </c>
      <c r="D100" s="14">
        <v>26620</v>
      </c>
      <c r="E100" s="18">
        <v>0.20380000000000001</v>
      </c>
      <c r="F100" s="14">
        <v>25195</v>
      </c>
      <c r="G100" s="18">
        <v>0.20430000000000001</v>
      </c>
      <c r="H100" s="14">
        <v>25767</v>
      </c>
      <c r="I100" s="18">
        <v>0.18759999999999999</v>
      </c>
      <c r="J100" s="14">
        <v>17894</v>
      </c>
      <c r="K100" s="18">
        <v>0.14560000000000001</v>
      </c>
      <c r="L100" s="14">
        <v>1028616</v>
      </c>
      <c r="M100" s="18">
        <v>0.23080000000000001</v>
      </c>
    </row>
    <row r="101" spans="1:36" x14ac:dyDescent="0.25">
      <c r="A101" s="4" t="s">
        <v>65</v>
      </c>
      <c r="B101" s="13" t="s">
        <v>72</v>
      </c>
      <c r="C101" s="17" t="s">
        <v>72</v>
      </c>
      <c r="D101" s="14">
        <v>49671</v>
      </c>
      <c r="E101" s="18">
        <v>0.38030000000000003</v>
      </c>
      <c r="F101" s="14">
        <v>49190</v>
      </c>
      <c r="G101" s="18">
        <v>0.39900000000000002</v>
      </c>
      <c r="H101" s="14">
        <v>49906</v>
      </c>
      <c r="I101" s="18">
        <v>0.3634</v>
      </c>
      <c r="J101" s="14">
        <v>48195</v>
      </c>
      <c r="K101" s="18">
        <v>0.39219999999999999</v>
      </c>
      <c r="L101" s="14">
        <v>1272688</v>
      </c>
      <c r="M101" s="18">
        <v>0.28549999999999998</v>
      </c>
    </row>
    <row r="102" spans="1:36" x14ac:dyDescent="0.25">
      <c r="A102" s="92" t="s">
        <v>111</v>
      </c>
      <c r="B102" s="93"/>
      <c r="C102" s="93"/>
      <c r="D102" s="93"/>
      <c r="E102" s="93"/>
      <c r="F102" s="93"/>
      <c r="G102" s="93"/>
      <c r="H102" s="93"/>
      <c r="I102" s="93"/>
      <c r="J102" s="93"/>
      <c r="K102" s="93"/>
      <c r="L102" s="76"/>
      <c r="M102" s="76"/>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row>
    <row r="103" spans="1:36" x14ac:dyDescent="0.25">
      <c r="A103" s="30" t="s">
        <v>167</v>
      </c>
      <c r="B103" s="29" t="s">
        <v>72</v>
      </c>
      <c r="C103" s="29" t="s">
        <v>72</v>
      </c>
      <c r="D103" s="29" t="s">
        <v>72</v>
      </c>
      <c r="E103" s="29" t="s">
        <v>72</v>
      </c>
      <c r="F103" s="29" t="s">
        <v>72</v>
      </c>
      <c r="G103" s="29" t="s">
        <v>72</v>
      </c>
      <c r="H103" s="29" t="s">
        <v>72</v>
      </c>
      <c r="I103" s="29" t="s">
        <v>72</v>
      </c>
      <c r="J103" s="13">
        <v>42129</v>
      </c>
      <c r="K103" s="17">
        <v>0.38059999999999999</v>
      </c>
      <c r="L103" s="13">
        <v>1442294</v>
      </c>
      <c r="M103" s="17">
        <v>0.35670000000000002</v>
      </c>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row>
    <row r="104" spans="1:36" x14ac:dyDescent="0.25">
      <c r="A104" s="30" t="s">
        <v>168</v>
      </c>
      <c r="B104" s="29" t="s">
        <v>72</v>
      </c>
      <c r="C104" s="29" t="s">
        <v>72</v>
      </c>
      <c r="D104" s="29" t="s">
        <v>72</v>
      </c>
      <c r="E104" s="29" t="s">
        <v>72</v>
      </c>
      <c r="F104" s="29" t="s">
        <v>72</v>
      </c>
      <c r="G104" s="29" t="s">
        <v>72</v>
      </c>
      <c r="H104" s="29" t="s">
        <v>72</v>
      </c>
      <c r="I104" s="29" t="s">
        <v>72</v>
      </c>
      <c r="J104" s="13">
        <v>17836</v>
      </c>
      <c r="K104" s="17">
        <v>0.44529999999999997</v>
      </c>
      <c r="L104" s="13">
        <v>560577</v>
      </c>
      <c r="M104" s="17">
        <v>0.40860000000000002</v>
      </c>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row>
    <row r="105" spans="1:36" x14ac:dyDescent="0.25">
      <c r="A105" s="30" t="s">
        <v>169</v>
      </c>
      <c r="B105" s="29" t="s">
        <v>72</v>
      </c>
      <c r="C105" s="29" t="s">
        <v>72</v>
      </c>
      <c r="D105" s="29" t="s">
        <v>72</v>
      </c>
      <c r="E105" s="29" t="s">
        <v>72</v>
      </c>
      <c r="F105" s="29" t="s">
        <v>72</v>
      </c>
      <c r="G105" s="29" t="s">
        <v>72</v>
      </c>
      <c r="H105" s="29" t="s">
        <v>72</v>
      </c>
      <c r="I105" s="29" t="s">
        <v>72</v>
      </c>
      <c r="J105" s="13">
        <v>38146</v>
      </c>
      <c r="K105" s="17">
        <v>0.90539999999999998</v>
      </c>
      <c r="L105" s="13">
        <v>1279049</v>
      </c>
      <c r="M105" s="17">
        <v>0.88949999999999996</v>
      </c>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row>
    <row r="106" spans="1:36" x14ac:dyDescent="0.25">
      <c r="A106" s="92" t="s">
        <v>112</v>
      </c>
      <c r="B106" s="93"/>
      <c r="C106" s="93"/>
      <c r="D106" s="93"/>
      <c r="E106" s="93"/>
      <c r="F106" s="93"/>
      <c r="G106" s="93"/>
      <c r="H106" s="93"/>
      <c r="I106" s="93"/>
      <c r="J106" s="93"/>
      <c r="K106" s="93"/>
      <c r="L106" s="76"/>
      <c r="M106" s="76"/>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row>
    <row r="107" spans="1:36" x14ac:dyDescent="0.25">
      <c r="A107" s="30" t="s">
        <v>113</v>
      </c>
      <c r="B107" s="29" t="s">
        <v>72</v>
      </c>
      <c r="C107" s="29" t="s">
        <v>72</v>
      </c>
      <c r="D107" s="29" t="s">
        <v>72</v>
      </c>
      <c r="E107" s="29" t="s">
        <v>72</v>
      </c>
      <c r="F107" s="29" t="s">
        <v>72</v>
      </c>
      <c r="G107" s="29" t="s">
        <v>72</v>
      </c>
      <c r="H107" s="29" t="s">
        <v>72</v>
      </c>
      <c r="I107" s="29" t="s">
        <v>72</v>
      </c>
      <c r="J107" s="13">
        <v>112862</v>
      </c>
      <c r="K107" s="17">
        <v>0.86829999999999996</v>
      </c>
      <c r="L107" s="13">
        <v>4319955</v>
      </c>
      <c r="M107" s="17">
        <v>0.87470000000000003</v>
      </c>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row>
    <row r="108" spans="1:36" x14ac:dyDescent="0.25">
      <c r="A108" s="30" t="s">
        <v>114</v>
      </c>
      <c r="B108" s="29" t="s">
        <v>72</v>
      </c>
      <c r="C108" s="29" t="s">
        <v>72</v>
      </c>
      <c r="D108" s="29" t="s">
        <v>72</v>
      </c>
      <c r="E108" s="29" t="s">
        <v>72</v>
      </c>
      <c r="F108" s="29" t="s">
        <v>72</v>
      </c>
      <c r="G108" s="29" t="s">
        <v>72</v>
      </c>
      <c r="H108" s="29" t="s">
        <v>72</v>
      </c>
      <c r="I108" s="29" t="s">
        <v>72</v>
      </c>
      <c r="J108" s="13">
        <v>112549</v>
      </c>
      <c r="K108" s="17">
        <v>0.86360000000000003</v>
      </c>
      <c r="L108" s="13">
        <v>4377305</v>
      </c>
      <c r="M108" s="17">
        <v>0.88600000000000001</v>
      </c>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row>
    <row r="109" spans="1:36" x14ac:dyDescent="0.25">
      <c r="A109" s="30" t="s">
        <v>115</v>
      </c>
      <c r="B109" s="29" t="s">
        <v>72</v>
      </c>
      <c r="C109" s="29" t="s">
        <v>72</v>
      </c>
      <c r="D109" s="29" t="s">
        <v>72</v>
      </c>
      <c r="E109" s="29" t="s">
        <v>72</v>
      </c>
      <c r="F109" s="29" t="s">
        <v>72</v>
      </c>
      <c r="G109" s="29" t="s">
        <v>72</v>
      </c>
      <c r="H109" s="29" t="s">
        <v>72</v>
      </c>
      <c r="I109" s="29" t="s">
        <v>72</v>
      </c>
      <c r="J109" s="13">
        <v>71999</v>
      </c>
      <c r="K109" s="17">
        <v>0.68079999999999996</v>
      </c>
      <c r="L109" s="13">
        <v>2981719</v>
      </c>
      <c r="M109" s="17">
        <v>0.71020000000000005</v>
      </c>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row>
    <row r="110" spans="1:36" x14ac:dyDescent="0.25">
      <c r="A110" s="30" t="s">
        <v>116</v>
      </c>
      <c r="B110" s="29" t="s">
        <v>72</v>
      </c>
      <c r="C110" s="29" t="s">
        <v>72</v>
      </c>
      <c r="D110" s="29" t="s">
        <v>72</v>
      </c>
      <c r="E110" s="29" t="s">
        <v>72</v>
      </c>
      <c r="F110" s="29" t="s">
        <v>72</v>
      </c>
      <c r="G110" s="29" t="s">
        <v>72</v>
      </c>
      <c r="H110" s="29" t="s">
        <v>72</v>
      </c>
      <c r="I110" s="29" t="s">
        <v>72</v>
      </c>
      <c r="J110" s="13">
        <v>88395</v>
      </c>
      <c r="K110" s="17">
        <v>0.79559999999999997</v>
      </c>
      <c r="L110" s="13">
        <v>3319510</v>
      </c>
      <c r="M110" s="17">
        <v>0.77759999999999996</v>
      </c>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row>
    <row r="111" spans="1:36" x14ac:dyDescent="0.25">
      <c r="A111" s="30" t="s">
        <v>117</v>
      </c>
      <c r="B111" s="29" t="s">
        <v>72</v>
      </c>
      <c r="C111" s="29" t="s">
        <v>72</v>
      </c>
      <c r="D111" s="29" t="s">
        <v>72</v>
      </c>
      <c r="E111" s="29" t="s">
        <v>72</v>
      </c>
      <c r="F111" s="29" t="s">
        <v>72</v>
      </c>
      <c r="G111" s="29" t="s">
        <v>72</v>
      </c>
      <c r="H111" s="29" t="s">
        <v>72</v>
      </c>
      <c r="I111" s="29" t="s">
        <v>72</v>
      </c>
      <c r="J111" s="13">
        <v>74061</v>
      </c>
      <c r="K111" s="17">
        <v>0.66739999999999999</v>
      </c>
      <c r="L111" s="13">
        <v>2793775</v>
      </c>
      <c r="M111" s="17">
        <v>0.66159999999999997</v>
      </c>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row>
  </sheetData>
  <mergeCells count="44">
    <mergeCell ref="A102:K102"/>
    <mergeCell ref="L102:M102"/>
    <mergeCell ref="A106:K106"/>
    <mergeCell ref="L106:M106"/>
    <mergeCell ref="A90:K90"/>
    <mergeCell ref="L90:M90"/>
    <mergeCell ref="A92:K92"/>
    <mergeCell ref="L92:M92"/>
    <mergeCell ref="A97:K97"/>
    <mergeCell ref="L97:M97"/>
    <mergeCell ref="A77:K77"/>
    <mergeCell ref="L77:M77"/>
    <mergeCell ref="A81:K81"/>
    <mergeCell ref="L81:M81"/>
    <mergeCell ref="A84:K84"/>
    <mergeCell ref="L84:M84"/>
    <mergeCell ref="A48:K48"/>
    <mergeCell ref="L48:M48"/>
    <mergeCell ref="A66:K66"/>
    <mergeCell ref="L66:M66"/>
    <mergeCell ref="A71:K71"/>
    <mergeCell ref="L71:M71"/>
    <mergeCell ref="A1:M1"/>
    <mergeCell ref="A2:M2"/>
    <mergeCell ref="L4:M4"/>
    <mergeCell ref="B5:C5"/>
    <mergeCell ref="D5:E5"/>
    <mergeCell ref="F5:G5"/>
    <mergeCell ref="H5:I5"/>
    <mergeCell ref="L5:M5"/>
    <mergeCell ref="J5:K5"/>
    <mergeCell ref="B4:K4"/>
    <mergeCell ref="A7:K7"/>
    <mergeCell ref="L7:M7"/>
    <mergeCell ref="A19:K19"/>
    <mergeCell ref="L19:M19"/>
    <mergeCell ref="A27:K27"/>
    <mergeCell ref="L27:M27"/>
    <mergeCell ref="A36:K36"/>
    <mergeCell ref="L36:M36"/>
    <mergeCell ref="A41:K41"/>
    <mergeCell ref="L41:M41"/>
    <mergeCell ref="A47:K47"/>
    <mergeCell ref="L47:M47"/>
  </mergeCells>
  <pageMargins left="0.25" right="0.25" top="0.75" bottom="0.75" header="0.3" footer="0.3"/>
  <pageSetup paperSize="5" scale="67" fitToHeight="0" orientation="landscape" r:id="rId1"/>
  <rowBreaks count="1" manualBreakCount="1">
    <brk id="46"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pageSetUpPr fitToPage="1"/>
  </sheetPr>
  <dimension ref="A1:AJ111"/>
  <sheetViews>
    <sheetView showGridLines="0" zoomScale="85" zoomScaleNormal="85" workbookViewId="0">
      <pane xSplit="1" ySplit="6" topLeftCell="B7" activePane="bottomRight" state="frozen"/>
      <selection activeCell="A62" sqref="A62"/>
      <selection pane="topRight" activeCell="A62" sqref="A62"/>
      <selection pane="bottomLeft" activeCell="A62" sqref="A62"/>
      <selection pane="bottomRight" activeCell="A4" sqref="A4"/>
    </sheetView>
  </sheetViews>
  <sheetFormatPr defaultColWidth="9.140625" defaultRowHeight="15" x14ac:dyDescent="0.25"/>
  <cols>
    <col min="1" max="1" width="116.7109375" style="1" customWidth="1"/>
    <col min="2" max="2" width="14" style="22" customWidth="1"/>
    <col min="3" max="3" width="14" style="23" customWidth="1"/>
    <col min="4" max="4" width="14" style="22" customWidth="1"/>
    <col min="5" max="5" width="14" style="23" customWidth="1"/>
    <col min="6" max="6" width="14" style="22" customWidth="1"/>
    <col min="7" max="7" width="14" style="23" customWidth="1"/>
    <col min="8" max="9" width="14" style="1" customWidth="1"/>
    <col min="10" max="13" width="13.28515625" style="1" customWidth="1"/>
    <col min="14" max="16384" width="9.140625" style="1"/>
  </cols>
  <sheetData>
    <row r="1" spans="1:13" ht="18.75" x14ac:dyDescent="0.3">
      <c r="A1" s="78" t="s">
        <v>213</v>
      </c>
      <c r="B1" s="78"/>
      <c r="C1" s="78"/>
      <c r="D1" s="78"/>
      <c r="E1" s="78"/>
      <c r="F1" s="78"/>
      <c r="G1" s="78"/>
      <c r="H1" s="78"/>
      <c r="I1" s="78"/>
      <c r="J1" s="78"/>
      <c r="K1" s="78"/>
      <c r="L1" s="78"/>
      <c r="M1" s="78"/>
    </row>
    <row r="2" spans="1:13" ht="16.5" x14ac:dyDescent="0.25">
      <c r="A2" s="103" t="s">
        <v>214</v>
      </c>
      <c r="B2" s="103"/>
      <c r="C2" s="103"/>
      <c r="D2" s="103"/>
      <c r="E2" s="103"/>
      <c r="F2" s="103"/>
      <c r="G2" s="103"/>
      <c r="H2" s="103"/>
      <c r="I2" s="103"/>
      <c r="J2" s="103"/>
      <c r="K2" s="103"/>
      <c r="L2" s="103"/>
      <c r="M2" s="103"/>
    </row>
    <row r="4" spans="1:13" x14ac:dyDescent="0.25">
      <c r="B4" s="98" t="s">
        <v>215</v>
      </c>
      <c r="C4" s="99"/>
      <c r="D4" s="99"/>
      <c r="E4" s="99"/>
      <c r="F4" s="99"/>
      <c r="G4" s="99"/>
      <c r="H4" s="99"/>
      <c r="I4" s="99"/>
      <c r="J4" s="99"/>
      <c r="K4" s="100"/>
      <c r="L4" s="104" t="s">
        <v>71</v>
      </c>
      <c r="M4" s="104"/>
    </row>
    <row r="5" spans="1:13" x14ac:dyDescent="0.25">
      <c r="B5" s="101">
        <v>2009</v>
      </c>
      <c r="C5" s="101"/>
      <c r="D5" s="101">
        <v>2011</v>
      </c>
      <c r="E5" s="101"/>
      <c r="F5" s="101">
        <v>2013</v>
      </c>
      <c r="G5" s="101"/>
      <c r="H5" s="101">
        <v>2015</v>
      </c>
      <c r="I5" s="101"/>
      <c r="J5" s="101">
        <v>2017</v>
      </c>
      <c r="K5" s="101"/>
      <c r="L5" s="102">
        <v>2017</v>
      </c>
      <c r="M5" s="102"/>
    </row>
    <row r="6" spans="1:13" x14ac:dyDescent="0.25">
      <c r="B6" s="15" t="s">
        <v>69</v>
      </c>
      <c r="C6" s="19" t="s">
        <v>70</v>
      </c>
      <c r="D6" s="15" t="s">
        <v>69</v>
      </c>
      <c r="E6" s="19" t="s">
        <v>70</v>
      </c>
      <c r="F6" s="15" t="s">
        <v>69</v>
      </c>
      <c r="G6" s="19" t="s">
        <v>70</v>
      </c>
      <c r="H6" s="8" t="s">
        <v>69</v>
      </c>
      <c r="I6" s="8" t="s">
        <v>70</v>
      </c>
      <c r="J6" s="8" t="s">
        <v>69</v>
      </c>
      <c r="K6" s="8" t="s">
        <v>70</v>
      </c>
      <c r="L6" s="46" t="s">
        <v>69</v>
      </c>
      <c r="M6" s="46" t="s">
        <v>70</v>
      </c>
    </row>
    <row r="7" spans="1:13" x14ac:dyDescent="0.25">
      <c r="A7" s="92" t="s">
        <v>55</v>
      </c>
      <c r="B7" s="93"/>
      <c r="C7" s="93"/>
      <c r="D7" s="93"/>
      <c r="E7" s="93"/>
      <c r="F7" s="93"/>
      <c r="G7" s="93"/>
      <c r="H7" s="93"/>
      <c r="I7" s="93"/>
      <c r="J7" s="93"/>
      <c r="K7" s="93"/>
      <c r="L7" s="76"/>
      <c r="M7" s="76"/>
    </row>
    <row r="8" spans="1:13" x14ac:dyDescent="0.25">
      <c r="A8" s="5" t="s">
        <v>0</v>
      </c>
      <c r="B8" s="13">
        <v>488730</v>
      </c>
      <c r="C8" s="17">
        <v>0.80559999999999998</v>
      </c>
      <c r="D8" s="13">
        <v>438674</v>
      </c>
      <c r="E8" s="17">
        <v>0.79110000000000003</v>
      </c>
      <c r="F8" s="13">
        <v>515235</v>
      </c>
      <c r="G8" s="17">
        <v>0.81569999999999998</v>
      </c>
      <c r="H8" s="13">
        <v>542513</v>
      </c>
      <c r="I8" s="17">
        <v>0.90539999999999998</v>
      </c>
      <c r="J8" s="12">
        <v>610371</v>
      </c>
      <c r="K8" s="16">
        <v>0.91049999999999998</v>
      </c>
      <c r="L8" s="12">
        <v>5040164</v>
      </c>
      <c r="M8" s="16">
        <v>0.93500000000000005</v>
      </c>
    </row>
    <row r="9" spans="1:13" x14ac:dyDescent="0.25">
      <c r="A9" s="6" t="s">
        <v>151</v>
      </c>
      <c r="B9" s="13">
        <v>340148</v>
      </c>
      <c r="C9" s="17">
        <v>0.56069999999999998</v>
      </c>
      <c r="D9" s="13">
        <v>271033</v>
      </c>
      <c r="E9" s="17">
        <v>0.48880000000000001</v>
      </c>
      <c r="F9" s="13">
        <v>346942</v>
      </c>
      <c r="G9" s="17">
        <v>0.54930000000000001</v>
      </c>
      <c r="H9" s="13">
        <v>312429</v>
      </c>
      <c r="I9" s="17">
        <v>0.52139999999999997</v>
      </c>
      <c r="J9" s="12">
        <v>355278</v>
      </c>
      <c r="K9" s="16">
        <v>0.53</v>
      </c>
      <c r="L9" s="12">
        <v>3133456</v>
      </c>
      <c r="M9" s="16">
        <v>0.58130000000000004</v>
      </c>
    </row>
    <row r="10" spans="1:13" x14ac:dyDescent="0.25">
      <c r="A10" s="60" t="s">
        <v>152</v>
      </c>
      <c r="B10" s="13">
        <v>287527</v>
      </c>
      <c r="C10" s="17">
        <v>0.47399999999999998</v>
      </c>
      <c r="D10" s="13">
        <v>228507</v>
      </c>
      <c r="E10" s="17">
        <v>0.41210000000000002</v>
      </c>
      <c r="F10" s="13">
        <v>300921</v>
      </c>
      <c r="G10" s="17">
        <v>0.47639999999999999</v>
      </c>
      <c r="H10" s="13">
        <v>283946</v>
      </c>
      <c r="I10" s="17">
        <v>0.47389999999999999</v>
      </c>
      <c r="J10" s="12">
        <v>299535</v>
      </c>
      <c r="K10" s="16">
        <v>0.44679999999999997</v>
      </c>
      <c r="L10" s="12">
        <v>2663744</v>
      </c>
      <c r="M10" s="16">
        <v>0.49409999999999998</v>
      </c>
    </row>
    <row r="11" spans="1:13" x14ac:dyDescent="0.25">
      <c r="A11" s="60" t="s">
        <v>172</v>
      </c>
      <c r="B11" s="13">
        <v>52621</v>
      </c>
      <c r="C11" s="17">
        <v>8.6699999999999999E-2</v>
      </c>
      <c r="D11" s="13">
        <v>42526</v>
      </c>
      <c r="E11" s="17">
        <v>7.6700000000000004E-2</v>
      </c>
      <c r="F11" s="13">
        <v>46021</v>
      </c>
      <c r="G11" s="17">
        <v>7.2900000000000006E-2</v>
      </c>
      <c r="H11" s="13">
        <v>28483</v>
      </c>
      <c r="I11" s="17">
        <v>4.7500000000000001E-2</v>
      </c>
      <c r="J11" s="12">
        <v>55743</v>
      </c>
      <c r="K11" s="16">
        <v>8.3199999999999996E-2</v>
      </c>
      <c r="L11" s="12">
        <v>469711</v>
      </c>
      <c r="M11" s="16">
        <v>8.7099999999999997E-2</v>
      </c>
    </row>
    <row r="12" spans="1:13" x14ac:dyDescent="0.25">
      <c r="A12" s="6" t="s">
        <v>153</v>
      </c>
      <c r="B12" s="13">
        <v>148583</v>
      </c>
      <c r="C12" s="17">
        <v>0.24490000000000001</v>
      </c>
      <c r="D12" s="13">
        <v>167642</v>
      </c>
      <c r="E12" s="17">
        <v>0.30230000000000001</v>
      </c>
      <c r="F12" s="13">
        <v>168293</v>
      </c>
      <c r="G12" s="17">
        <v>0.26640000000000003</v>
      </c>
      <c r="H12" s="13">
        <v>230085</v>
      </c>
      <c r="I12" s="17">
        <v>0.38400000000000001</v>
      </c>
      <c r="J12" s="12">
        <v>255093</v>
      </c>
      <c r="K12" s="16">
        <v>0.3805</v>
      </c>
      <c r="L12" s="12">
        <v>1906708</v>
      </c>
      <c r="M12" s="16">
        <v>0.35370000000000001</v>
      </c>
    </row>
    <row r="13" spans="1:13" x14ac:dyDescent="0.25">
      <c r="A13" s="60" t="s">
        <v>1</v>
      </c>
      <c r="B13" s="13">
        <v>60834</v>
      </c>
      <c r="C13" s="17">
        <v>0.1003</v>
      </c>
      <c r="D13" s="13">
        <v>57851</v>
      </c>
      <c r="E13" s="17">
        <v>0.1043</v>
      </c>
      <c r="F13" s="13">
        <v>54401</v>
      </c>
      <c r="G13" s="17">
        <v>8.6099999999999996E-2</v>
      </c>
      <c r="H13" s="13">
        <v>76320</v>
      </c>
      <c r="I13" s="17">
        <v>0.12740000000000001</v>
      </c>
      <c r="J13" s="12">
        <v>83950</v>
      </c>
      <c r="K13" s="16">
        <v>0.12520000000000001</v>
      </c>
      <c r="L13" s="12">
        <v>776305</v>
      </c>
      <c r="M13" s="16">
        <v>0.14399999999999999</v>
      </c>
    </row>
    <row r="14" spans="1:13" x14ac:dyDescent="0.25">
      <c r="A14" s="60" t="s">
        <v>95</v>
      </c>
      <c r="B14" s="13">
        <v>87748</v>
      </c>
      <c r="C14" s="17">
        <v>0.14460000000000001</v>
      </c>
      <c r="D14" s="13">
        <v>109791</v>
      </c>
      <c r="E14" s="17">
        <v>0.19800000000000001</v>
      </c>
      <c r="F14" s="13">
        <v>113891</v>
      </c>
      <c r="G14" s="17">
        <v>0.18029999999999999</v>
      </c>
      <c r="H14" s="13">
        <v>153765</v>
      </c>
      <c r="I14" s="17">
        <v>0.25659999999999999</v>
      </c>
      <c r="J14" s="12">
        <v>171144</v>
      </c>
      <c r="K14" s="16">
        <v>0.25530000000000003</v>
      </c>
      <c r="L14" s="12">
        <v>1130403</v>
      </c>
      <c r="M14" s="16">
        <v>0.2097</v>
      </c>
    </row>
    <row r="15" spans="1:13" x14ac:dyDescent="0.25">
      <c r="A15" s="5" t="s">
        <v>4</v>
      </c>
      <c r="B15" s="13">
        <v>117919</v>
      </c>
      <c r="C15" s="17">
        <v>0.19439999999999999</v>
      </c>
      <c r="D15" s="13">
        <v>115844</v>
      </c>
      <c r="E15" s="17">
        <v>0.2089</v>
      </c>
      <c r="F15" s="13">
        <v>116406</v>
      </c>
      <c r="G15" s="17">
        <v>0.18429999999999999</v>
      </c>
      <c r="H15" s="13">
        <v>56670</v>
      </c>
      <c r="I15" s="17">
        <v>9.4600000000000004E-2</v>
      </c>
      <c r="J15" s="12">
        <v>59992</v>
      </c>
      <c r="K15" s="16">
        <v>8.9499999999999996E-2</v>
      </c>
      <c r="L15" s="12">
        <v>350423</v>
      </c>
      <c r="M15" s="16">
        <v>6.5000000000000002E-2</v>
      </c>
    </row>
    <row r="16" spans="1:13" x14ac:dyDescent="0.25">
      <c r="A16" s="5" t="s">
        <v>154</v>
      </c>
      <c r="B16" s="12" t="s">
        <v>72</v>
      </c>
      <c r="C16" s="12" t="s">
        <v>72</v>
      </c>
      <c r="D16" s="12" t="s">
        <v>72</v>
      </c>
      <c r="E16" s="12" t="s">
        <v>72</v>
      </c>
      <c r="F16" s="13">
        <v>53541</v>
      </c>
      <c r="G16" s="17">
        <v>0.1048</v>
      </c>
      <c r="H16" s="13">
        <v>66123</v>
      </c>
      <c r="I16" s="17">
        <v>0.1222</v>
      </c>
      <c r="J16" s="12">
        <v>125301</v>
      </c>
      <c r="K16" s="16">
        <v>0.20669999999999999</v>
      </c>
      <c r="L16" s="12">
        <v>792477</v>
      </c>
      <c r="M16" s="16">
        <v>0.15840000000000001</v>
      </c>
    </row>
    <row r="17" spans="1:36" x14ac:dyDescent="0.25">
      <c r="A17" s="7" t="s">
        <v>155</v>
      </c>
      <c r="B17" s="13">
        <v>169474</v>
      </c>
      <c r="C17" s="17">
        <v>0.82899999999999996</v>
      </c>
      <c r="D17" s="13">
        <v>193509</v>
      </c>
      <c r="E17" s="17">
        <v>0.85309999999999997</v>
      </c>
      <c r="F17" s="13">
        <v>216469</v>
      </c>
      <c r="G17" s="17">
        <v>0.86219999999999997</v>
      </c>
      <c r="H17" s="13">
        <v>215948</v>
      </c>
      <c r="I17" s="17">
        <v>0.90039999999999998</v>
      </c>
      <c r="J17" s="12">
        <v>231284</v>
      </c>
      <c r="K17" s="16">
        <v>0.81510000000000005</v>
      </c>
      <c r="L17" s="12">
        <v>1695325</v>
      </c>
      <c r="M17" s="16">
        <v>0.85940000000000005</v>
      </c>
    </row>
    <row r="18" spans="1:36" x14ac:dyDescent="0.25">
      <c r="A18" s="7" t="s">
        <v>156</v>
      </c>
      <c r="B18" s="13">
        <v>153971</v>
      </c>
      <c r="C18" s="17">
        <v>0.88370000000000004</v>
      </c>
      <c r="D18" s="13">
        <v>178440</v>
      </c>
      <c r="E18" s="17">
        <v>0.9133</v>
      </c>
      <c r="F18" s="13">
        <v>201834</v>
      </c>
      <c r="G18" s="17">
        <v>0.93140000000000001</v>
      </c>
      <c r="H18" s="13">
        <v>190965</v>
      </c>
      <c r="I18" s="17">
        <v>0.87670000000000003</v>
      </c>
      <c r="J18" s="12">
        <v>216361</v>
      </c>
      <c r="K18" s="16">
        <v>0.93120000000000003</v>
      </c>
      <c r="L18" s="12">
        <v>1563731</v>
      </c>
      <c r="M18" s="16">
        <v>0.90739999999999998</v>
      </c>
    </row>
    <row r="19" spans="1:36" x14ac:dyDescent="0.25">
      <c r="A19" s="92" t="s">
        <v>61</v>
      </c>
      <c r="B19" s="93"/>
      <c r="C19" s="93"/>
      <c r="D19" s="93"/>
      <c r="E19" s="93"/>
      <c r="F19" s="93"/>
      <c r="G19" s="93"/>
      <c r="H19" s="93"/>
      <c r="I19" s="93"/>
      <c r="J19" s="93"/>
      <c r="K19" s="93"/>
      <c r="L19" s="76"/>
      <c r="M19" s="76"/>
    </row>
    <row r="20" spans="1:36" x14ac:dyDescent="0.25">
      <c r="A20" s="33" t="s">
        <v>16</v>
      </c>
      <c r="B20" s="13">
        <v>471959</v>
      </c>
      <c r="C20" s="17">
        <v>0.78090000000000004</v>
      </c>
      <c r="D20" s="13">
        <v>412092</v>
      </c>
      <c r="E20" s="17">
        <v>0.74399999999999999</v>
      </c>
      <c r="F20" s="13">
        <v>455628</v>
      </c>
      <c r="G20" s="17">
        <v>0.72650000000000003</v>
      </c>
      <c r="H20" s="13">
        <v>451714</v>
      </c>
      <c r="I20" s="17">
        <v>0.76280000000000003</v>
      </c>
      <c r="J20" s="13">
        <v>510060</v>
      </c>
      <c r="K20" s="17">
        <v>0.7651</v>
      </c>
      <c r="L20" s="13">
        <v>4240858</v>
      </c>
      <c r="M20" s="17">
        <v>0.79290000000000005</v>
      </c>
    </row>
    <row r="21" spans="1:36" x14ac:dyDescent="0.25">
      <c r="A21" s="33" t="s">
        <v>27</v>
      </c>
      <c r="B21" s="13">
        <v>204468</v>
      </c>
      <c r="C21" s="17">
        <v>0.34050000000000002</v>
      </c>
      <c r="D21" s="13">
        <v>182309</v>
      </c>
      <c r="E21" s="17">
        <v>0.33079999999999998</v>
      </c>
      <c r="F21" s="13">
        <v>230777</v>
      </c>
      <c r="G21" s="17">
        <v>0.36940000000000001</v>
      </c>
      <c r="H21" s="13">
        <v>176716</v>
      </c>
      <c r="I21" s="17">
        <v>0.30009999999999998</v>
      </c>
      <c r="J21" s="13">
        <v>227520</v>
      </c>
      <c r="K21" s="17">
        <v>0.34239999999999998</v>
      </c>
      <c r="L21" s="13">
        <v>1539564</v>
      </c>
      <c r="M21" s="17">
        <v>0.29060000000000002</v>
      </c>
    </row>
    <row r="22" spans="1:36" x14ac:dyDescent="0.25">
      <c r="A22" s="33" t="s">
        <v>28</v>
      </c>
      <c r="B22" s="13">
        <v>145103</v>
      </c>
      <c r="C22" s="17">
        <v>0.24160000000000001</v>
      </c>
      <c r="D22" s="13">
        <v>93358</v>
      </c>
      <c r="E22" s="17">
        <v>0.1694</v>
      </c>
      <c r="F22" s="13">
        <v>116613</v>
      </c>
      <c r="G22" s="17">
        <v>0.1867</v>
      </c>
      <c r="H22" s="13">
        <v>142418</v>
      </c>
      <c r="I22" s="17">
        <v>0.2419</v>
      </c>
      <c r="J22" s="13">
        <v>152537</v>
      </c>
      <c r="K22" s="17">
        <v>0.22950000000000001</v>
      </c>
      <c r="L22" s="13">
        <v>1187282</v>
      </c>
      <c r="M22" s="17">
        <v>0.22409999999999999</v>
      </c>
    </row>
    <row r="23" spans="1:36" x14ac:dyDescent="0.25">
      <c r="A23" s="33" t="s">
        <v>81</v>
      </c>
      <c r="B23" s="13">
        <v>250972</v>
      </c>
      <c r="C23" s="17">
        <v>0.41789999999999999</v>
      </c>
      <c r="D23" s="13">
        <v>275446</v>
      </c>
      <c r="E23" s="17">
        <v>0.49980000000000002</v>
      </c>
      <c r="F23" s="13">
        <v>277378</v>
      </c>
      <c r="G23" s="17">
        <v>0.44400000000000001</v>
      </c>
      <c r="H23" s="13">
        <v>269695</v>
      </c>
      <c r="I23" s="17">
        <v>0.45800000000000002</v>
      </c>
      <c r="J23" s="13">
        <v>284468</v>
      </c>
      <c r="K23" s="17">
        <v>0.42809999999999998</v>
      </c>
      <c r="L23" s="13">
        <v>2571287</v>
      </c>
      <c r="M23" s="17">
        <v>0.48530000000000001</v>
      </c>
    </row>
    <row r="24" spans="1:36" x14ac:dyDescent="0.25">
      <c r="A24" s="33" t="s">
        <v>80</v>
      </c>
      <c r="B24" s="13">
        <v>352067</v>
      </c>
      <c r="C24" s="17">
        <v>0.58809999999999996</v>
      </c>
      <c r="D24" s="13">
        <v>328761</v>
      </c>
      <c r="E24" s="17">
        <v>0.59699999999999998</v>
      </c>
      <c r="F24" s="13">
        <v>342320</v>
      </c>
      <c r="G24" s="17">
        <v>0.54990000000000006</v>
      </c>
      <c r="H24" s="13">
        <v>361552</v>
      </c>
      <c r="I24" s="17">
        <v>0.61450000000000005</v>
      </c>
      <c r="J24" s="13">
        <v>393667</v>
      </c>
      <c r="K24" s="17">
        <v>0.59699999999999998</v>
      </c>
      <c r="L24" s="13">
        <v>3291036</v>
      </c>
      <c r="M24" s="17">
        <v>0.62350000000000005</v>
      </c>
    </row>
    <row r="25" spans="1:36" x14ac:dyDescent="0.25">
      <c r="A25" s="33" t="s">
        <v>29</v>
      </c>
      <c r="B25" s="13">
        <v>198591</v>
      </c>
      <c r="C25" s="17">
        <v>0.32929999999999998</v>
      </c>
      <c r="D25" s="13">
        <v>184842</v>
      </c>
      <c r="E25" s="17">
        <v>0.33500000000000002</v>
      </c>
      <c r="F25" s="13">
        <v>215938</v>
      </c>
      <c r="G25" s="17">
        <v>0.34670000000000001</v>
      </c>
      <c r="H25" s="13">
        <v>210908</v>
      </c>
      <c r="I25" s="17">
        <v>0.35820000000000002</v>
      </c>
      <c r="J25" s="13">
        <v>218979</v>
      </c>
      <c r="K25" s="17">
        <v>0.33090000000000003</v>
      </c>
      <c r="L25" s="13">
        <v>1962944</v>
      </c>
      <c r="M25" s="17">
        <v>0.36809999999999998</v>
      </c>
    </row>
    <row r="26" spans="1:36" x14ac:dyDescent="0.25">
      <c r="A26" s="33" t="s">
        <v>74</v>
      </c>
      <c r="B26" s="13">
        <v>504767</v>
      </c>
      <c r="C26" s="17">
        <v>0.83550000000000002</v>
      </c>
      <c r="D26" s="13">
        <v>447666</v>
      </c>
      <c r="E26" s="17">
        <v>0.81159999999999999</v>
      </c>
      <c r="F26" s="13">
        <v>466819</v>
      </c>
      <c r="G26" s="17">
        <v>0.74729999999999996</v>
      </c>
      <c r="H26" s="13">
        <v>491264</v>
      </c>
      <c r="I26" s="17">
        <v>0.82040000000000002</v>
      </c>
      <c r="J26" s="13">
        <v>517553</v>
      </c>
      <c r="K26" s="17">
        <v>0.77759999999999996</v>
      </c>
      <c r="L26" s="13">
        <v>4508662</v>
      </c>
      <c r="M26" s="17">
        <v>0.84240000000000004</v>
      </c>
    </row>
    <row r="27" spans="1:36" x14ac:dyDescent="0.25">
      <c r="A27" s="94" t="s">
        <v>129</v>
      </c>
      <c r="B27" s="95"/>
      <c r="C27" s="95"/>
      <c r="D27" s="95"/>
      <c r="E27" s="95"/>
      <c r="F27" s="95"/>
      <c r="G27" s="95"/>
      <c r="H27" s="95"/>
      <c r="I27" s="95"/>
      <c r="J27" s="95"/>
      <c r="K27" s="96"/>
      <c r="L27" s="97"/>
      <c r="M27" s="97"/>
      <c r="N27" s="11"/>
      <c r="O27" s="11"/>
      <c r="P27" s="11"/>
      <c r="Q27" s="11"/>
      <c r="R27" s="11"/>
      <c r="S27" s="11"/>
      <c r="T27" s="11"/>
      <c r="U27" s="11"/>
      <c r="V27" s="11"/>
      <c r="W27" s="11"/>
      <c r="X27" s="11"/>
      <c r="Y27" s="11"/>
      <c r="Z27" s="11"/>
      <c r="AA27" s="11"/>
      <c r="AB27" s="11"/>
      <c r="AC27" s="11"/>
      <c r="AD27" s="11"/>
      <c r="AE27" s="11"/>
      <c r="AF27" s="11"/>
      <c r="AG27" s="11"/>
      <c r="AH27" s="11"/>
      <c r="AI27" s="11"/>
      <c r="AJ27" s="11"/>
    </row>
    <row r="28" spans="1:36" x14ac:dyDescent="0.25">
      <c r="A28" s="34" t="s">
        <v>125</v>
      </c>
      <c r="B28" s="29" t="s">
        <v>72</v>
      </c>
      <c r="C28" s="29" t="s">
        <v>72</v>
      </c>
      <c r="D28" s="29" t="s">
        <v>72</v>
      </c>
      <c r="E28" s="29" t="s">
        <v>72</v>
      </c>
      <c r="F28" s="29" t="s">
        <v>72</v>
      </c>
      <c r="G28" s="29" t="s">
        <v>72</v>
      </c>
      <c r="H28" s="29" t="s">
        <v>72</v>
      </c>
      <c r="I28" s="29" t="s">
        <v>72</v>
      </c>
      <c r="J28" s="13">
        <v>69621</v>
      </c>
      <c r="K28" s="17">
        <v>0.54100000000000004</v>
      </c>
      <c r="L28" s="13">
        <v>369714</v>
      </c>
      <c r="M28" s="17">
        <v>0.49759999999999999</v>
      </c>
      <c r="N28" s="11"/>
      <c r="O28" s="11"/>
      <c r="P28" s="11"/>
      <c r="Q28" s="11"/>
      <c r="R28" s="11"/>
      <c r="S28" s="11"/>
      <c r="T28" s="11"/>
      <c r="U28" s="11"/>
      <c r="V28" s="11"/>
      <c r="W28" s="11"/>
      <c r="X28" s="11"/>
      <c r="Y28" s="11"/>
      <c r="Z28" s="11"/>
      <c r="AA28" s="11"/>
      <c r="AB28" s="11"/>
      <c r="AC28" s="11"/>
      <c r="AD28" s="11"/>
      <c r="AE28" s="11"/>
      <c r="AF28" s="11"/>
      <c r="AG28" s="11"/>
      <c r="AH28" s="11"/>
      <c r="AI28" s="11"/>
      <c r="AJ28" s="11"/>
    </row>
    <row r="29" spans="1:36" x14ac:dyDescent="0.25">
      <c r="A29" s="34" t="s">
        <v>124</v>
      </c>
      <c r="B29" s="29" t="s">
        <v>72</v>
      </c>
      <c r="C29" s="29" t="s">
        <v>72</v>
      </c>
      <c r="D29" s="29" t="s">
        <v>72</v>
      </c>
      <c r="E29" s="29" t="s">
        <v>72</v>
      </c>
      <c r="F29" s="29" t="s">
        <v>72</v>
      </c>
      <c r="G29" s="29" t="s">
        <v>72</v>
      </c>
      <c r="H29" s="29" t="s">
        <v>72</v>
      </c>
      <c r="I29" s="29" t="s">
        <v>72</v>
      </c>
      <c r="J29" s="29" t="s">
        <v>72</v>
      </c>
      <c r="K29" s="29" t="s">
        <v>72</v>
      </c>
      <c r="L29" s="13">
        <v>61434</v>
      </c>
      <c r="M29" s="17">
        <v>8.2699999999999996E-2</v>
      </c>
      <c r="N29" s="11"/>
      <c r="O29" s="11"/>
      <c r="P29" s="11"/>
      <c r="Q29" s="11"/>
      <c r="R29" s="11"/>
      <c r="S29" s="11"/>
      <c r="T29" s="11"/>
      <c r="U29" s="11"/>
      <c r="V29" s="11"/>
      <c r="W29" s="11"/>
      <c r="X29" s="11"/>
      <c r="Y29" s="11"/>
      <c r="Z29" s="11"/>
      <c r="AA29" s="11"/>
      <c r="AB29" s="11"/>
      <c r="AC29" s="11"/>
      <c r="AD29" s="11"/>
      <c r="AE29" s="11"/>
      <c r="AF29" s="11"/>
      <c r="AG29" s="11"/>
      <c r="AH29" s="11"/>
      <c r="AI29" s="11"/>
      <c r="AJ29" s="11"/>
    </row>
    <row r="30" spans="1:36" x14ac:dyDescent="0.25">
      <c r="A30" s="34" t="s">
        <v>128</v>
      </c>
      <c r="B30" s="29" t="s">
        <v>72</v>
      </c>
      <c r="C30" s="29" t="s">
        <v>72</v>
      </c>
      <c r="D30" s="29" t="s">
        <v>72</v>
      </c>
      <c r="E30" s="29" t="s">
        <v>72</v>
      </c>
      <c r="F30" s="29" t="s">
        <v>72</v>
      </c>
      <c r="G30" s="29" t="s">
        <v>72</v>
      </c>
      <c r="H30" s="29" t="s">
        <v>72</v>
      </c>
      <c r="I30" s="29" t="s">
        <v>72</v>
      </c>
      <c r="J30" s="29" t="s">
        <v>72</v>
      </c>
      <c r="K30" s="29" t="s">
        <v>72</v>
      </c>
      <c r="L30" s="13">
        <v>44030</v>
      </c>
      <c r="M30" s="17">
        <v>5.9299999999999999E-2</v>
      </c>
      <c r="N30" s="11"/>
      <c r="O30" s="11"/>
      <c r="P30" s="11"/>
      <c r="Q30" s="11"/>
      <c r="R30" s="11"/>
      <c r="S30" s="11"/>
      <c r="T30" s="11"/>
      <c r="U30" s="11"/>
      <c r="V30" s="11"/>
      <c r="W30" s="11"/>
      <c r="X30" s="11"/>
      <c r="Y30" s="11"/>
      <c r="Z30" s="11"/>
      <c r="AA30" s="11"/>
      <c r="AB30" s="11"/>
      <c r="AC30" s="11"/>
      <c r="AD30" s="11"/>
      <c r="AE30" s="11"/>
      <c r="AF30" s="11"/>
      <c r="AG30" s="11"/>
      <c r="AH30" s="11"/>
      <c r="AI30" s="11"/>
      <c r="AJ30" s="11"/>
    </row>
    <row r="31" spans="1:36" x14ac:dyDescent="0.25">
      <c r="A31" s="34" t="s">
        <v>122</v>
      </c>
      <c r="B31" s="29" t="s">
        <v>72</v>
      </c>
      <c r="C31" s="29" t="s">
        <v>72</v>
      </c>
      <c r="D31" s="29" t="s">
        <v>72</v>
      </c>
      <c r="E31" s="29" t="s">
        <v>72</v>
      </c>
      <c r="F31" s="29" t="s">
        <v>72</v>
      </c>
      <c r="G31" s="29" t="s">
        <v>72</v>
      </c>
      <c r="H31" s="29" t="s">
        <v>72</v>
      </c>
      <c r="I31" s="29" t="s">
        <v>72</v>
      </c>
      <c r="J31" s="29" t="s">
        <v>72</v>
      </c>
      <c r="K31" s="29" t="s">
        <v>72</v>
      </c>
      <c r="L31" s="13">
        <v>36305</v>
      </c>
      <c r="M31" s="17">
        <v>4.8899999999999999E-2</v>
      </c>
      <c r="N31" s="11"/>
      <c r="O31" s="11"/>
      <c r="P31" s="11"/>
      <c r="Q31" s="11"/>
      <c r="R31" s="11"/>
      <c r="S31" s="11"/>
      <c r="T31" s="11"/>
      <c r="U31" s="11"/>
      <c r="V31" s="11"/>
      <c r="W31" s="11"/>
      <c r="X31" s="11"/>
      <c r="Y31" s="11"/>
      <c r="Z31" s="11"/>
      <c r="AA31" s="11"/>
      <c r="AB31" s="11"/>
      <c r="AC31" s="11"/>
      <c r="AD31" s="11"/>
      <c r="AE31" s="11"/>
      <c r="AF31" s="11"/>
      <c r="AG31" s="11"/>
      <c r="AH31" s="11"/>
      <c r="AI31" s="11"/>
      <c r="AJ31" s="11"/>
    </row>
    <row r="32" spans="1:36" x14ac:dyDescent="0.25">
      <c r="A32" s="34" t="s">
        <v>126</v>
      </c>
      <c r="B32" s="29" t="s">
        <v>72</v>
      </c>
      <c r="C32" s="29" t="s">
        <v>72</v>
      </c>
      <c r="D32" s="29" t="s">
        <v>72</v>
      </c>
      <c r="E32" s="29" t="s">
        <v>72</v>
      </c>
      <c r="F32" s="29" t="s">
        <v>72</v>
      </c>
      <c r="G32" s="29" t="s">
        <v>72</v>
      </c>
      <c r="H32" s="29" t="s">
        <v>72</v>
      </c>
      <c r="I32" s="29" t="s">
        <v>72</v>
      </c>
      <c r="J32" s="29" t="s">
        <v>72</v>
      </c>
      <c r="K32" s="29" t="s">
        <v>72</v>
      </c>
      <c r="L32" s="13">
        <v>32022</v>
      </c>
      <c r="M32" s="17">
        <v>4.3099999999999999E-2</v>
      </c>
      <c r="N32" s="11"/>
      <c r="O32" s="11"/>
      <c r="P32" s="11"/>
      <c r="Q32" s="11"/>
      <c r="R32" s="11"/>
      <c r="S32" s="11"/>
      <c r="T32" s="11"/>
      <c r="U32" s="11"/>
      <c r="V32" s="11"/>
      <c r="W32" s="11"/>
      <c r="X32" s="11"/>
      <c r="Y32" s="11"/>
      <c r="Z32" s="11"/>
      <c r="AA32" s="11"/>
      <c r="AB32" s="11"/>
      <c r="AC32" s="11"/>
      <c r="AD32" s="11"/>
      <c r="AE32" s="11"/>
      <c r="AF32" s="11"/>
      <c r="AG32" s="11"/>
      <c r="AH32" s="11"/>
      <c r="AI32" s="11"/>
      <c r="AJ32" s="11"/>
    </row>
    <row r="33" spans="1:36" x14ac:dyDescent="0.25">
      <c r="A33" s="34" t="s">
        <v>127</v>
      </c>
      <c r="B33" s="29" t="s">
        <v>72</v>
      </c>
      <c r="C33" s="29" t="s">
        <v>72</v>
      </c>
      <c r="D33" s="29" t="s">
        <v>72</v>
      </c>
      <c r="E33" s="29" t="s">
        <v>72</v>
      </c>
      <c r="F33" s="29" t="s">
        <v>72</v>
      </c>
      <c r="G33" s="29" t="s">
        <v>72</v>
      </c>
      <c r="H33" s="29" t="s">
        <v>72</v>
      </c>
      <c r="I33" s="29" t="s">
        <v>72</v>
      </c>
      <c r="J33" s="29" t="s">
        <v>72</v>
      </c>
      <c r="K33" s="29" t="s">
        <v>72</v>
      </c>
      <c r="L33" s="13">
        <v>31346</v>
      </c>
      <c r="M33" s="17">
        <v>4.2200000000000001E-2</v>
      </c>
      <c r="N33" s="11"/>
      <c r="O33" s="11"/>
      <c r="P33" s="11"/>
      <c r="Q33" s="11"/>
      <c r="R33" s="11"/>
      <c r="S33" s="11"/>
      <c r="T33" s="11"/>
      <c r="U33" s="11"/>
      <c r="V33" s="11"/>
      <c r="W33" s="11"/>
      <c r="X33" s="11"/>
      <c r="Y33" s="11"/>
      <c r="Z33" s="11"/>
      <c r="AA33" s="11"/>
      <c r="AB33" s="11"/>
      <c r="AC33" s="11"/>
      <c r="AD33" s="11"/>
      <c r="AE33" s="11"/>
      <c r="AF33" s="11"/>
      <c r="AG33" s="11"/>
      <c r="AH33" s="11"/>
      <c r="AI33" s="11"/>
      <c r="AJ33" s="11"/>
    </row>
    <row r="34" spans="1:36" x14ac:dyDescent="0.25">
      <c r="A34" s="34" t="s">
        <v>123</v>
      </c>
      <c r="B34" s="29" t="s">
        <v>72</v>
      </c>
      <c r="C34" s="29" t="s">
        <v>72</v>
      </c>
      <c r="D34" s="29" t="s">
        <v>72</v>
      </c>
      <c r="E34" s="29" t="s">
        <v>72</v>
      </c>
      <c r="F34" s="29" t="s">
        <v>72</v>
      </c>
      <c r="G34" s="29" t="s">
        <v>72</v>
      </c>
      <c r="H34" s="29" t="s">
        <v>72</v>
      </c>
      <c r="I34" s="29" t="s">
        <v>72</v>
      </c>
      <c r="J34" s="29" t="s">
        <v>72</v>
      </c>
      <c r="K34" s="29" t="s">
        <v>72</v>
      </c>
      <c r="L34" s="13">
        <v>23532</v>
      </c>
      <c r="M34" s="17">
        <v>3.1699999999999999E-2</v>
      </c>
      <c r="N34" s="11"/>
      <c r="O34" s="11"/>
      <c r="P34" s="11"/>
      <c r="Q34" s="11"/>
      <c r="R34" s="11"/>
      <c r="S34" s="11"/>
      <c r="T34" s="11"/>
      <c r="U34" s="11"/>
      <c r="V34" s="11"/>
      <c r="W34" s="11"/>
      <c r="X34" s="11"/>
      <c r="Y34" s="11"/>
      <c r="Z34" s="11"/>
      <c r="AA34" s="11"/>
      <c r="AB34" s="11"/>
      <c r="AC34" s="11"/>
      <c r="AD34" s="11"/>
      <c r="AE34" s="11"/>
      <c r="AF34" s="11"/>
      <c r="AG34" s="11"/>
      <c r="AH34" s="11"/>
      <c r="AI34" s="11"/>
      <c r="AJ34" s="11"/>
    </row>
    <row r="35" spans="1:36" x14ac:dyDescent="0.25">
      <c r="A35" s="33" t="s">
        <v>121</v>
      </c>
      <c r="B35" s="29" t="s">
        <v>72</v>
      </c>
      <c r="C35" s="29" t="s">
        <v>72</v>
      </c>
      <c r="D35" s="29" t="s">
        <v>72</v>
      </c>
      <c r="E35" s="29" t="s">
        <v>72</v>
      </c>
      <c r="F35" s="29" t="s">
        <v>72</v>
      </c>
      <c r="G35" s="29" t="s">
        <v>72</v>
      </c>
      <c r="H35" s="29" t="s">
        <v>72</v>
      </c>
      <c r="I35" s="29" t="s">
        <v>72</v>
      </c>
      <c r="J35" s="29">
        <v>21900</v>
      </c>
      <c r="K35" s="17">
        <v>0.17019999999999999</v>
      </c>
      <c r="L35" s="13">
        <v>144671</v>
      </c>
      <c r="M35" s="17">
        <v>0.19470000000000001</v>
      </c>
      <c r="N35" s="11"/>
      <c r="O35" s="11"/>
      <c r="P35" s="11"/>
      <c r="Q35" s="11"/>
      <c r="R35" s="11"/>
      <c r="S35" s="11"/>
      <c r="T35" s="11"/>
      <c r="U35" s="11"/>
      <c r="V35" s="11"/>
      <c r="W35" s="11"/>
      <c r="X35" s="11"/>
      <c r="Y35" s="11"/>
      <c r="Z35" s="11"/>
      <c r="AA35" s="11"/>
      <c r="AB35" s="11"/>
      <c r="AC35" s="11"/>
      <c r="AD35" s="11"/>
      <c r="AE35" s="11"/>
      <c r="AF35" s="11"/>
      <c r="AG35" s="11"/>
      <c r="AH35" s="11"/>
      <c r="AI35" s="11"/>
      <c r="AJ35" s="11"/>
    </row>
    <row r="36" spans="1:36" x14ac:dyDescent="0.25">
      <c r="A36" s="94" t="s">
        <v>75</v>
      </c>
      <c r="B36" s="95"/>
      <c r="C36" s="95"/>
      <c r="D36" s="95"/>
      <c r="E36" s="95"/>
      <c r="F36" s="95"/>
      <c r="G36" s="95"/>
      <c r="H36" s="95"/>
      <c r="I36" s="95"/>
      <c r="J36" s="95"/>
      <c r="K36" s="96"/>
      <c r="L36" s="97"/>
      <c r="M36" s="97"/>
    </row>
    <row r="37" spans="1:36" x14ac:dyDescent="0.25">
      <c r="A37" s="33" t="s">
        <v>13</v>
      </c>
      <c r="B37" s="13">
        <v>388939</v>
      </c>
      <c r="C37" s="17">
        <v>0.64870000000000005</v>
      </c>
      <c r="D37" s="13">
        <v>358474</v>
      </c>
      <c r="E37" s="17">
        <v>0.65459999999999996</v>
      </c>
      <c r="F37" s="13">
        <v>387791</v>
      </c>
      <c r="G37" s="17">
        <v>0.62319999999999998</v>
      </c>
      <c r="H37" s="13">
        <v>415876</v>
      </c>
      <c r="I37" s="17">
        <v>0.70399999999999996</v>
      </c>
      <c r="J37" s="13">
        <v>448737</v>
      </c>
      <c r="K37" s="17">
        <v>0.67830000000000001</v>
      </c>
      <c r="L37" s="13">
        <v>3964426</v>
      </c>
      <c r="M37" s="17">
        <v>0.74739999999999995</v>
      </c>
    </row>
    <row r="38" spans="1:36" x14ac:dyDescent="0.25">
      <c r="A38" s="33" t="s">
        <v>14</v>
      </c>
      <c r="B38" s="13">
        <v>115306</v>
      </c>
      <c r="C38" s="17">
        <v>0.1923</v>
      </c>
      <c r="D38" s="13">
        <v>100696</v>
      </c>
      <c r="E38" s="17">
        <v>0.18390000000000001</v>
      </c>
      <c r="F38" s="13">
        <v>104048</v>
      </c>
      <c r="G38" s="17">
        <v>0.16719999999999999</v>
      </c>
      <c r="H38" s="13">
        <v>62301</v>
      </c>
      <c r="I38" s="17">
        <v>0.1055</v>
      </c>
      <c r="J38" s="13">
        <v>65690</v>
      </c>
      <c r="K38" s="17">
        <v>9.9299999999999999E-2</v>
      </c>
      <c r="L38" s="13">
        <v>379951</v>
      </c>
      <c r="M38" s="17">
        <v>7.1599999999999997E-2</v>
      </c>
    </row>
    <row r="39" spans="1:36" x14ac:dyDescent="0.25">
      <c r="A39" s="33" t="s">
        <v>15</v>
      </c>
      <c r="B39" s="13">
        <v>47454</v>
      </c>
      <c r="C39" s="17">
        <v>7.9100000000000004E-2</v>
      </c>
      <c r="D39" s="13">
        <v>48814</v>
      </c>
      <c r="E39" s="17">
        <v>8.9099999999999999E-2</v>
      </c>
      <c r="F39" s="13">
        <v>65384</v>
      </c>
      <c r="G39" s="17">
        <v>0.1051</v>
      </c>
      <c r="H39" s="13">
        <v>48520</v>
      </c>
      <c r="I39" s="17">
        <v>8.2100000000000006E-2</v>
      </c>
      <c r="J39" s="13">
        <v>28962</v>
      </c>
      <c r="K39" s="17">
        <v>4.3799999999999999E-2</v>
      </c>
      <c r="L39" s="13">
        <v>178707</v>
      </c>
      <c r="M39" s="17">
        <v>3.3700000000000001E-2</v>
      </c>
    </row>
    <row r="40" spans="1:36" x14ac:dyDescent="0.25">
      <c r="A40" s="34" t="s">
        <v>157</v>
      </c>
      <c r="B40" s="13">
        <v>47883</v>
      </c>
      <c r="C40" s="17">
        <v>7.9899999999999999E-2</v>
      </c>
      <c r="D40" s="13">
        <v>39669</v>
      </c>
      <c r="E40" s="17">
        <v>7.2400000000000006E-2</v>
      </c>
      <c r="F40" s="13">
        <v>65013</v>
      </c>
      <c r="G40" s="17">
        <v>0.1045</v>
      </c>
      <c r="H40" s="13">
        <v>64026</v>
      </c>
      <c r="I40" s="17">
        <v>0.1084</v>
      </c>
      <c r="J40" s="13">
        <v>118140</v>
      </c>
      <c r="K40" s="17">
        <v>0.17860000000000001</v>
      </c>
      <c r="L40" s="13">
        <v>781370</v>
      </c>
      <c r="M40" s="17">
        <v>0.14729999999999999</v>
      </c>
    </row>
    <row r="41" spans="1:36" x14ac:dyDescent="0.25">
      <c r="A41" s="94" t="s">
        <v>26</v>
      </c>
      <c r="B41" s="95"/>
      <c r="C41" s="95"/>
      <c r="D41" s="95"/>
      <c r="E41" s="95"/>
      <c r="F41" s="95"/>
      <c r="G41" s="95"/>
      <c r="H41" s="95"/>
      <c r="I41" s="95"/>
      <c r="J41" s="95"/>
      <c r="K41" s="96"/>
      <c r="L41" s="97"/>
      <c r="M41" s="97"/>
    </row>
    <row r="42" spans="1:36" x14ac:dyDescent="0.25">
      <c r="A42" s="33" t="s">
        <v>19</v>
      </c>
      <c r="B42" s="13">
        <v>486229</v>
      </c>
      <c r="C42" s="17">
        <v>0.80679999999999996</v>
      </c>
      <c r="D42" s="13">
        <v>405818</v>
      </c>
      <c r="E42" s="17">
        <v>0.73370000000000002</v>
      </c>
      <c r="F42" s="13">
        <v>505446</v>
      </c>
      <c r="G42" s="17">
        <v>0.80630000000000002</v>
      </c>
      <c r="H42" s="13">
        <v>474146</v>
      </c>
      <c r="I42" s="17">
        <v>0.80100000000000005</v>
      </c>
      <c r="J42" s="13">
        <v>505835</v>
      </c>
      <c r="K42" s="17">
        <v>0.7601</v>
      </c>
      <c r="L42" s="13">
        <v>4171963</v>
      </c>
      <c r="M42" s="17">
        <v>0.78169999999999995</v>
      </c>
    </row>
    <row r="43" spans="1:36" x14ac:dyDescent="0.25">
      <c r="A43" s="33" t="s">
        <v>17</v>
      </c>
      <c r="B43" s="13">
        <v>81025</v>
      </c>
      <c r="C43" s="17">
        <v>0.13439999999999999</v>
      </c>
      <c r="D43" s="13">
        <v>91451</v>
      </c>
      <c r="E43" s="17">
        <v>0.1653</v>
      </c>
      <c r="F43" s="13">
        <v>87902</v>
      </c>
      <c r="G43" s="17">
        <v>0.14019999999999999</v>
      </c>
      <c r="H43" s="13">
        <v>73302</v>
      </c>
      <c r="I43" s="17">
        <v>0.12379999999999999</v>
      </c>
      <c r="J43" s="13">
        <v>103202</v>
      </c>
      <c r="K43" s="17">
        <v>0.15509999999999999</v>
      </c>
      <c r="L43" s="13">
        <v>707190</v>
      </c>
      <c r="M43" s="17">
        <v>0.13250000000000001</v>
      </c>
    </row>
    <row r="44" spans="1:36" x14ac:dyDescent="0.25">
      <c r="A44" s="33" t="s">
        <v>18</v>
      </c>
      <c r="B44" s="13">
        <v>35416</v>
      </c>
      <c r="C44" s="17">
        <v>5.8799999999999998E-2</v>
      </c>
      <c r="D44" s="13">
        <v>55845</v>
      </c>
      <c r="E44" s="17">
        <v>0.10100000000000001</v>
      </c>
      <c r="F44" s="13">
        <v>33518</v>
      </c>
      <c r="G44" s="17">
        <v>5.3499999999999999E-2</v>
      </c>
      <c r="H44" s="13">
        <v>44464</v>
      </c>
      <c r="I44" s="17">
        <v>7.51E-2</v>
      </c>
      <c r="J44" s="13">
        <v>56487</v>
      </c>
      <c r="K44" s="17">
        <v>8.4900000000000003E-2</v>
      </c>
      <c r="L44" s="13">
        <v>457771</v>
      </c>
      <c r="M44" s="17">
        <v>8.5800000000000001E-2</v>
      </c>
    </row>
    <row r="45" spans="1:36" x14ac:dyDescent="0.25">
      <c r="A45" s="3" t="s">
        <v>24</v>
      </c>
      <c r="B45" s="13">
        <v>68129</v>
      </c>
      <c r="C45" s="17">
        <v>0.58760000000000001</v>
      </c>
      <c r="D45" s="13">
        <v>73175</v>
      </c>
      <c r="E45" s="17">
        <v>0.50700000000000001</v>
      </c>
      <c r="F45" s="13">
        <v>59402</v>
      </c>
      <c r="G45" s="17">
        <v>0.53700000000000003</v>
      </c>
      <c r="H45" s="13">
        <v>53470</v>
      </c>
      <c r="I45" s="17">
        <v>0.46379999999999999</v>
      </c>
      <c r="J45" s="13">
        <v>89594</v>
      </c>
      <c r="K45" s="17">
        <v>0.56279999999999997</v>
      </c>
      <c r="L45" s="13">
        <v>723516</v>
      </c>
      <c r="M45" s="17">
        <v>0.63649999999999995</v>
      </c>
    </row>
    <row r="46" spans="1:36" x14ac:dyDescent="0.25">
      <c r="A46" s="3" t="s">
        <v>20</v>
      </c>
      <c r="B46" s="13">
        <v>47821</v>
      </c>
      <c r="C46" s="17">
        <v>0.41239999999999999</v>
      </c>
      <c r="D46" s="13">
        <v>71146</v>
      </c>
      <c r="E46" s="17">
        <v>0.49299999999999999</v>
      </c>
      <c r="F46" s="13">
        <v>51225</v>
      </c>
      <c r="G46" s="17">
        <v>0.46300000000000002</v>
      </c>
      <c r="H46" s="13">
        <v>61807</v>
      </c>
      <c r="I46" s="17">
        <v>0.53620000000000001</v>
      </c>
      <c r="J46" s="13">
        <v>69604</v>
      </c>
      <c r="K46" s="17">
        <v>0.43719999999999998</v>
      </c>
      <c r="L46" s="13">
        <v>413127</v>
      </c>
      <c r="M46" s="17">
        <v>0.36349999999999999</v>
      </c>
    </row>
    <row r="47" spans="1:36" x14ac:dyDescent="0.25">
      <c r="A47" s="92" t="s">
        <v>60</v>
      </c>
      <c r="B47" s="93"/>
      <c r="C47" s="93"/>
      <c r="D47" s="93"/>
      <c r="E47" s="93"/>
      <c r="F47" s="93"/>
      <c r="G47" s="93"/>
      <c r="H47" s="93"/>
      <c r="I47" s="93"/>
      <c r="J47" s="93"/>
      <c r="K47" s="93"/>
      <c r="L47" s="76"/>
      <c r="M47" s="76"/>
    </row>
    <row r="48" spans="1:36" x14ac:dyDescent="0.25">
      <c r="A48" s="94" t="s">
        <v>34</v>
      </c>
      <c r="B48" s="95"/>
      <c r="C48" s="95"/>
      <c r="D48" s="95"/>
      <c r="E48" s="95"/>
      <c r="F48" s="95"/>
      <c r="G48" s="95"/>
      <c r="H48" s="95"/>
      <c r="I48" s="95"/>
      <c r="J48" s="95"/>
      <c r="K48" s="96"/>
      <c r="L48" s="97"/>
      <c r="M48" s="97"/>
    </row>
    <row r="49" spans="1:36" x14ac:dyDescent="0.25">
      <c r="A49" s="33" t="s">
        <v>67</v>
      </c>
      <c r="B49" s="13">
        <v>104256</v>
      </c>
      <c r="C49" s="17">
        <v>0.17199999999999999</v>
      </c>
      <c r="D49" s="13">
        <v>92055</v>
      </c>
      <c r="E49" s="17">
        <v>0.1666</v>
      </c>
      <c r="F49" s="13">
        <v>100124</v>
      </c>
      <c r="G49" s="17">
        <v>0.1605</v>
      </c>
      <c r="H49" s="13">
        <v>125726</v>
      </c>
      <c r="I49" s="17">
        <v>0.21190000000000001</v>
      </c>
      <c r="J49" s="13">
        <v>144973</v>
      </c>
      <c r="K49" s="17">
        <v>0.217</v>
      </c>
      <c r="L49" s="13">
        <v>837470</v>
      </c>
      <c r="M49" s="17">
        <v>0.15679999999999999</v>
      </c>
    </row>
    <row r="50" spans="1:36" x14ac:dyDescent="0.25">
      <c r="A50" s="27" t="s">
        <v>158</v>
      </c>
      <c r="B50" s="29" t="s">
        <v>72</v>
      </c>
      <c r="C50" s="29" t="s">
        <v>72</v>
      </c>
      <c r="D50" s="29" t="s">
        <v>72</v>
      </c>
      <c r="E50" s="29" t="s">
        <v>72</v>
      </c>
      <c r="F50" s="29" t="s">
        <v>72</v>
      </c>
      <c r="G50" s="29" t="s">
        <v>72</v>
      </c>
      <c r="H50" s="29" t="s">
        <v>72</v>
      </c>
      <c r="I50" s="29" t="s">
        <v>72</v>
      </c>
      <c r="J50" s="13">
        <v>95241</v>
      </c>
      <c r="K50" s="17">
        <v>0.68120000000000003</v>
      </c>
      <c r="L50" s="13">
        <v>594433</v>
      </c>
      <c r="M50" s="17">
        <v>0.72519999999999996</v>
      </c>
      <c r="N50" s="11"/>
      <c r="O50" s="11"/>
      <c r="P50" s="11"/>
      <c r="Q50" s="11"/>
      <c r="R50" s="11"/>
      <c r="S50" s="11"/>
      <c r="T50" s="11"/>
      <c r="U50" s="11"/>
      <c r="V50" s="11"/>
      <c r="W50" s="11"/>
      <c r="X50" s="11"/>
      <c r="Y50" s="11"/>
      <c r="Z50" s="11"/>
      <c r="AA50" s="11"/>
      <c r="AB50" s="11"/>
      <c r="AC50" s="11"/>
      <c r="AD50" s="11"/>
      <c r="AE50" s="11"/>
      <c r="AF50" s="11"/>
      <c r="AG50" s="11"/>
      <c r="AH50" s="11"/>
      <c r="AI50" s="11"/>
      <c r="AJ50" s="11"/>
    </row>
    <row r="51" spans="1:36" x14ac:dyDescent="0.25">
      <c r="A51" s="27" t="s">
        <v>159</v>
      </c>
      <c r="B51" s="29" t="s">
        <v>72</v>
      </c>
      <c r="C51" s="29" t="s">
        <v>72</v>
      </c>
      <c r="D51" s="29" t="s">
        <v>72</v>
      </c>
      <c r="E51" s="29" t="s">
        <v>72</v>
      </c>
      <c r="F51" s="29" t="s">
        <v>72</v>
      </c>
      <c r="G51" s="29" t="s">
        <v>72</v>
      </c>
      <c r="H51" s="29" t="s">
        <v>72</v>
      </c>
      <c r="I51" s="29" t="s">
        <v>72</v>
      </c>
      <c r="J51" s="13">
        <v>59263</v>
      </c>
      <c r="K51" s="17">
        <v>0.42380000000000001</v>
      </c>
      <c r="L51" s="13">
        <v>354986</v>
      </c>
      <c r="M51" s="17">
        <v>0.43309999999999998</v>
      </c>
      <c r="N51" s="11"/>
      <c r="O51" s="11"/>
      <c r="P51" s="11"/>
      <c r="Q51" s="11"/>
      <c r="R51" s="11"/>
      <c r="S51" s="11"/>
      <c r="T51" s="11"/>
      <c r="U51" s="11"/>
      <c r="V51" s="11"/>
      <c r="W51" s="11"/>
      <c r="X51" s="11"/>
      <c r="Y51" s="11"/>
      <c r="Z51" s="11"/>
      <c r="AA51" s="11"/>
      <c r="AB51" s="11"/>
      <c r="AC51" s="11"/>
      <c r="AD51" s="11"/>
      <c r="AE51" s="11"/>
      <c r="AF51" s="11"/>
      <c r="AG51" s="11"/>
      <c r="AH51" s="11"/>
      <c r="AI51" s="11"/>
      <c r="AJ51" s="11"/>
    </row>
    <row r="52" spans="1:36" x14ac:dyDescent="0.25">
      <c r="A52" s="33" t="s">
        <v>36</v>
      </c>
      <c r="B52" s="13">
        <v>48352</v>
      </c>
      <c r="C52" s="17">
        <v>9.9099999999999994E-2</v>
      </c>
      <c r="D52" s="13">
        <v>38437</v>
      </c>
      <c r="E52" s="17">
        <v>8.7800000000000003E-2</v>
      </c>
      <c r="F52" s="13">
        <v>32557</v>
      </c>
      <c r="G52" s="17">
        <v>6.3899999999999998E-2</v>
      </c>
      <c r="H52" s="13">
        <v>38880</v>
      </c>
      <c r="I52" s="17">
        <v>7.2599999999999998E-2</v>
      </c>
      <c r="J52" s="13">
        <v>74597</v>
      </c>
      <c r="K52" s="17">
        <v>0.12239999999999999</v>
      </c>
      <c r="L52" s="13">
        <v>570212</v>
      </c>
      <c r="M52" s="17">
        <v>0.1138</v>
      </c>
    </row>
    <row r="53" spans="1:36" x14ac:dyDescent="0.25">
      <c r="A53" s="27" t="s">
        <v>158</v>
      </c>
      <c r="B53" s="29" t="s">
        <v>72</v>
      </c>
      <c r="C53" s="29" t="s">
        <v>72</v>
      </c>
      <c r="D53" s="29" t="s">
        <v>72</v>
      </c>
      <c r="E53" s="29" t="s">
        <v>72</v>
      </c>
      <c r="F53" s="29" t="s">
        <v>72</v>
      </c>
      <c r="G53" s="29" t="s">
        <v>72</v>
      </c>
      <c r="H53" s="29" t="s">
        <v>72</v>
      </c>
      <c r="I53" s="29" t="s">
        <v>72</v>
      </c>
      <c r="J53" s="13">
        <v>44687</v>
      </c>
      <c r="K53" s="17">
        <v>0.60340000000000005</v>
      </c>
      <c r="L53" s="13">
        <v>358711</v>
      </c>
      <c r="M53" s="17">
        <v>0.64500000000000002</v>
      </c>
    </row>
    <row r="54" spans="1:36" x14ac:dyDescent="0.25">
      <c r="A54" s="27" t="s">
        <v>159</v>
      </c>
      <c r="B54" s="29" t="s">
        <v>72</v>
      </c>
      <c r="C54" s="29" t="s">
        <v>72</v>
      </c>
      <c r="D54" s="29" t="s">
        <v>72</v>
      </c>
      <c r="E54" s="29" t="s">
        <v>72</v>
      </c>
      <c r="F54" s="29" t="s">
        <v>72</v>
      </c>
      <c r="G54" s="29" t="s">
        <v>72</v>
      </c>
      <c r="H54" s="29" t="s">
        <v>72</v>
      </c>
      <c r="I54" s="29" t="s">
        <v>72</v>
      </c>
      <c r="J54" s="29">
        <v>36468</v>
      </c>
      <c r="K54" s="17">
        <v>0.4924</v>
      </c>
      <c r="L54" s="13">
        <v>276368</v>
      </c>
      <c r="M54" s="17">
        <v>0.49690000000000001</v>
      </c>
    </row>
    <row r="55" spans="1:36" x14ac:dyDescent="0.25">
      <c r="A55" s="33" t="s">
        <v>35</v>
      </c>
      <c r="B55" s="13">
        <v>40551</v>
      </c>
      <c r="C55" s="17">
        <v>6.6900000000000001E-2</v>
      </c>
      <c r="D55" s="13">
        <v>50677</v>
      </c>
      <c r="E55" s="17">
        <v>9.1700000000000004E-2</v>
      </c>
      <c r="F55" s="13">
        <v>42791</v>
      </c>
      <c r="G55" s="17">
        <v>6.9000000000000006E-2</v>
      </c>
      <c r="H55" s="13">
        <v>58785</v>
      </c>
      <c r="I55" s="17">
        <v>9.8500000000000004E-2</v>
      </c>
      <c r="J55" s="13">
        <v>99509</v>
      </c>
      <c r="K55" s="17">
        <v>0.14860000000000001</v>
      </c>
      <c r="L55" s="13">
        <v>605943</v>
      </c>
      <c r="M55" s="17">
        <v>0.1134</v>
      </c>
    </row>
    <row r="56" spans="1:36" x14ac:dyDescent="0.25">
      <c r="A56" s="27" t="s">
        <v>158</v>
      </c>
      <c r="B56" s="29" t="s">
        <v>72</v>
      </c>
      <c r="C56" s="29" t="s">
        <v>72</v>
      </c>
      <c r="D56" s="29" t="s">
        <v>72</v>
      </c>
      <c r="E56" s="29" t="s">
        <v>72</v>
      </c>
      <c r="F56" s="29" t="s">
        <v>72</v>
      </c>
      <c r="G56" s="29" t="s">
        <v>72</v>
      </c>
      <c r="H56" s="29" t="s">
        <v>72</v>
      </c>
      <c r="I56" s="29" t="s">
        <v>72</v>
      </c>
      <c r="J56" s="13">
        <v>83821</v>
      </c>
      <c r="K56" s="17">
        <v>0.84989999999999999</v>
      </c>
      <c r="L56" s="13">
        <v>459217</v>
      </c>
      <c r="M56" s="17">
        <v>0.76729999999999998</v>
      </c>
    </row>
    <row r="57" spans="1:36" x14ac:dyDescent="0.25">
      <c r="A57" s="27" t="s">
        <v>159</v>
      </c>
      <c r="B57" s="29" t="s">
        <v>72</v>
      </c>
      <c r="C57" s="29" t="s">
        <v>72</v>
      </c>
      <c r="D57" s="29" t="s">
        <v>72</v>
      </c>
      <c r="E57" s="29" t="s">
        <v>72</v>
      </c>
      <c r="F57" s="29" t="s">
        <v>72</v>
      </c>
      <c r="G57" s="29" t="s">
        <v>72</v>
      </c>
      <c r="H57" s="29" t="s">
        <v>72</v>
      </c>
      <c r="I57" s="29" t="s">
        <v>72</v>
      </c>
      <c r="J57" s="29">
        <v>24383</v>
      </c>
      <c r="K57" s="17">
        <v>0.2472</v>
      </c>
      <c r="L57" s="13">
        <v>223579</v>
      </c>
      <c r="M57" s="17">
        <v>0.37359999999999999</v>
      </c>
    </row>
    <row r="58" spans="1:36" x14ac:dyDescent="0.25">
      <c r="A58" s="33" t="s">
        <v>62</v>
      </c>
      <c r="B58" s="13" t="s">
        <v>72</v>
      </c>
      <c r="C58" s="13" t="s">
        <v>72</v>
      </c>
      <c r="D58" s="13" t="s">
        <v>72</v>
      </c>
      <c r="E58" s="13" t="s">
        <v>72</v>
      </c>
      <c r="F58" s="13">
        <v>48078</v>
      </c>
      <c r="G58" s="17">
        <v>7.6200000000000004E-2</v>
      </c>
      <c r="H58" s="13">
        <v>27027</v>
      </c>
      <c r="I58" s="17">
        <v>4.5100000000000001E-2</v>
      </c>
      <c r="J58" s="13">
        <v>57840</v>
      </c>
      <c r="K58" s="17">
        <v>8.6300000000000002E-2</v>
      </c>
      <c r="L58" s="13">
        <v>296844</v>
      </c>
      <c r="M58" s="17">
        <v>5.5199999999999999E-2</v>
      </c>
    </row>
    <row r="59" spans="1:36" x14ac:dyDescent="0.25">
      <c r="A59" s="27" t="s">
        <v>158</v>
      </c>
      <c r="B59" s="29" t="s">
        <v>72</v>
      </c>
      <c r="C59" s="29" t="s">
        <v>72</v>
      </c>
      <c r="D59" s="29" t="s">
        <v>72</v>
      </c>
      <c r="E59" s="29" t="s">
        <v>72</v>
      </c>
      <c r="F59" s="29" t="s">
        <v>72</v>
      </c>
      <c r="G59" s="29" t="s">
        <v>72</v>
      </c>
      <c r="H59" s="29" t="s">
        <v>72</v>
      </c>
      <c r="I59" s="29" t="s">
        <v>72</v>
      </c>
      <c r="J59" s="29">
        <v>36178</v>
      </c>
      <c r="K59" s="41">
        <v>0.64559999999999995</v>
      </c>
      <c r="L59" s="13">
        <v>185591</v>
      </c>
      <c r="M59" s="17">
        <v>0.64159999999999995</v>
      </c>
      <c r="N59" s="11"/>
      <c r="O59" s="11"/>
      <c r="P59" s="11"/>
      <c r="Q59" s="11"/>
      <c r="R59" s="11"/>
      <c r="S59" s="11"/>
      <c r="T59" s="11"/>
      <c r="U59" s="11"/>
      <c r="V59" s="11"/>
      <c r="W59" s="11"/>
      <c r="X59" s="11"/>
      <c r="Y59" s="11"/>
      <c r="Z59" s="11"/>
      <c r="AA59" s="11"/>
      <c r="AB59" s="11"/>
      <c r="AC59" s="11"/>
      <c r="AD59" s="11"/>
      <c r="AE59" s="11"/>
      <c r="AF59" s="11"/>
      <c r="AG59" s="11"/>
      <c r="AH59" s="11"/>
      <c r="AI59" s="11"/>
      <c r="AJ59" s="11"/>
    </row>
    <row r="60" spans="1:36" x14ac:dyDescent="0.25">
      <c r="A60" s="27" t="s">
        <v>159</v>
      </c>
      <c r="B60" s="29" t="s">
        <v>72</v>
      </c>
      <c r="C60" s="29" t="s">
        <v>72</v>
      </c>
      <c r="D60" s="29" t="s">
        <v>72</v>
      </c>
      <c r="E60" s="29" t="s">
        <v>72</v>
      </c>
      <c r="F60" s="29" t="s">
        <v>72</v>
      </c>
      <c r="G60" s="29" t="s">
        <v>72</v>
      </c>
      <c r="H60" s="29" t="s">
        <v>72</v>
      </c>
      <c r="I60" s="29" t="s">
        <v>72</v>
      </c>
      <c r="J60" s="29">
        <v>23881</v>
      </c>
      <c r="K60" s="41">
        <v>0.42620000000000002</v>
      </c>
      <c r="L60" s="13">
        <v>168922</v>
      </c>
      <c r="M60" s="17">
        <v>0.58399999999999996</v>
      </c>
      <c r="N60" s="11"/>
      <c r="O60" s="11"/>
      <c r="P60" s="11"/>
      <c r="Q60" s="11"/>
      <c r="R60" s="11"/>
      <c r="S60" s="11"/>
      <c r="T60" s="11"/>
      <c r="U60" s="11"/>
      <c r="V60" s="11"/>
      <c r="W60" s="11"/>
      <c r="X60" s="11"/>
      <c r="Y60" s="11"/>
      <c r="Z60" s="11"/>
      <c r="AA60" s="11"/>
      <c r="AB60" s="11"/>
      <c r="AC60" s="11"/>
      <c r="AD60" s="11"/>
      <c r="AE60" s="11"/>
      <c r="AF60" s="11"/>
      <c r="AG60" s="11"/>
      <c r="AH60" s="11"/>
      <c r="AI60" s="11"/>
      <c r="AJ60" s="11"/>
    </row>
    <row r="61" spans="1:36" x14ac:dyDescent="0.25">
      <c r="A61" s="63" t="s">
        <v>173</v>
      </c>
      <c r="B61" s="13" t="s">
        <v>72</v>
      </c>
      <c r="C61" s="13" t="s">
        <v>72</v>
      </c>
      <c r="D61" s="13" t="s">
        <v>72</v>
      </c>
      <c r="E61" s="13" t="s">
        <v>72</v>
      </c>
      <c r="F61" s="13">
        <v>33208</v>
      </c>
      <c r="G61" s="17">
        <v>0.1013</v>
      </c>
      <c r="H61" s="13">
        <v>42050</v>
      </c>
      <c r="I61" s="17">
        <v>0.14499999999999999</v>
      </c>
      <c r="J61" s="13">
        <v>64094</v>
      </c>
      <c r="K61" s="17">
        <v>0.18310000000000001</v>
      </c>
      <c r="L61" s="13">
        <v>345778</v>
      </c>
      <c r="M61" s="17">
        <v>0.1328</v>
      </c>
    </row>
    <row r="62" spans="1:36" x14ac:dyDescent="0.25">
      <c r="A62" s="28" t="s">
        <v>104</v>
      </c>
      <c r="B62" s="29" t="s">
        <v>72</v>
      </c>
      <c r="C62" s="29" t="s">
        <v>72</v>
      </c>
      <c r="D62" s="29" t="s">
        <v>72</v>
      </c>
      <c r="E62" s="29" t="s">
        <v>72</v>
      </c>
      <c r="F62" s="29" t="s">
        <v>72</v>
      </c>
      <c r="G62" s="29" t="s">
        <v>72</v>
      </c>
      <c r="H62" s="29" t="s">
        <v>72</v>
      </c>
      <c r="I62" s="29" t="s">
        <v>72</v>
      </c>
      <c r="J62" s="13">
        <v>50157</v>
      </c>
      <c r="K62" s="17">
        <v>7.4899999999999994E-2</v>
      </c>
      <c r="L62" s="13">
        <v>291358</v>
      </c>
      <c r="M62" s="17">
        <v>5.4300000000000001E-2</v>
      </c>
      <c r="N62" s="11"/>
      <c r="O62" s="11"/>
      <c r="P62" s="11"/>
      <c r="Q62" s="11"/>
      <c r="R62" s="11"/>
      <c r="S62" s="11"/>
      <c r="T62" s="11"/>
      <c r="U62" s="11"/>
      <c r="V62" s="11"/>
      <c r="W62" s="11"/>
      <c r="X62" s="11"/>
      <c r="Y62" s="11"/>
      <c r="Z62" s="11"/>
      <c r="AA62" s="11"/>
      <c r="AB62" s="11"/>
      <c r="AC62" s="11"/>
      <c r="AD62" s="11"/>
      <c r="AE62" s="11"/>
      <c r="AF62" s="11"/>
      <c r="AG62" s="11"/>
      <c r="AH62" s="11"/>
      <c r="AI62" s="11"/>
      <c r="AJ62" s="11"/>
    </row>
    <row r="63" spans="1:36" x14ac:dyDescent="0.25">
      <c r="A63" s="28" t="s">
        <v>105</v>
      </c>
      <c r="B63" s="29" t="s">
        <v>72</v>
      </c>
      <c r="C63" s="29" t="s">
        <v>72</v>
      </c>
      <c r="D63" s="29" t="s">
        <v>72</v>
      </c>
      <c r="E63" s="29" t="s">
        <v>72</v>
      </c>
      <c r="F63" s="29" t="s">
        <v>72</v>
      </c>
      <c r="G63" s="29" t="s">
        <v>72</v>
      </c>
      <c r="H63" s="29" t="s">
        <v>72</v>
      </c>
      <c r="I63" s="29" t="s">
        <v>72</v>
      </c>
      <c r="J63" s="13">
        <v>68403</v>
      </c>
      <c r="K63" s="17">
        <v>0.10299999999999999</v>
      </c>
      <c r="L63" s="13">
        <v>295586</v>
      </c>
      <c r="M63" s="17">
        <v>5.5199999999999999E-2</v>
      </c>
      <c r="N63" s="11"/>
      <c r="O63" s="11"/>
      <c r="P63" s="11"/>
      <c r="Q63" s="11"/>
      <c r="R63" s="11"/>
      <c r="S63" s="11"/>
      <c r="T63" s="11"/>
      <c r="U63" s="11"/>
      <c r="V63" s="11"/>
      <c r="W63" s="11"/>
      <c r="X63" s="11"/>
      <c r="Y63" s="11"/>
      <c r="Z63" s="11"/>
      <c r="AA63" s="11"/>
      <c r="AB63" s="11"/>
      <c r="AC63" s="11"/>
      <c r="AD63" s="11"/>
      <c r="AE63" s="11"/>
      <c r="AF63" s="11"/>
      <c r="AG63" s="11"/>
      <c r="AH63" s="11"/>
      <c r="AI63" s="11"/>
      <c r="AJ63" s="11"/>
    </row>
    <row r="64" spans="1:36" x14ac:dyDescent="0.25">
      <c r="A64" s="28" t="s">
        <v>106</v>
      </c>
      <c r="B64" s="29" t="s">
        <v>72</v>
      </c>
      <c r="C64" s="29" t="s">
        <v>72</v>
      </c>
      <c r="D64" s="29" t="s">
        <v>72</v>
      </c>
      <c r="E64" s="29" t="s">
        <v>72</v>
      </c>
      <c r="F64" s="29" t="s">
        <v>72</v>
      </c>
      <c r="G64" s="29" t="s">
        <v>72</v>
      </c>
      <c r="H64" s="29" t="s">
        <v>72</v>
      </c>
      <c r="I64" s="29" t="s">
        <v>72</v>
      </c>
      <c r="J64" s="13">
        <v>59230</v>
      </c>
      <c r="K64" s="17">
        <v>8.8700000000000001E-2</v>
      </c>
      <c r="L64" s="13">
        <v>297652</v>
      </c>
      <c r="M64" s="17">
        <v>5.5500000000000001E-2</v>
      </c>
      <c r="N64" s="11"/>
      <c r="O64" s="11"/>
      <c r="P64" s="11"/>
      <c r="Q64" s="11"/>
      <c r="R64" s="11"/>
      <c r="S64" s="11"/>
      <c r="T64" s="11"/>
      <c r="U64" s="11"/>
      <c r="V64" s="11"/>
      <c r="W64" s="11"/>
      <c r="X64" s="11"/>
      <c r="Y64" s="11"/>
      <c r="Z64" s="11"/>
      <c r="AA64" s="11"/>
      <c r="AB64" s="11"/>
      <c r="AC64" s="11"/>
      <c r="AD64" s="11"/>
      <c r="AE64" s="11"/>
      <c r="AF64" s="11"/>
      <c r="AG64" s="11"/>
      <c r="AH64" s="11"/>
      <c r="AI64" s="11"/>
      <c r="AJ64" s="11"/>
    </row>
    <row r="65" spans="1:36" x14ac:dyDescent="0.25">
      <c r="A65" s="28" t="s">
        <v>107</v>
      </c>
      <c r="B65" s="29" t="s">
        <v>72</v>
      </c>
      <c r="C65" s="29" t="s">
        <v>72</v>
      </c>
      <c r="D65" s="29" t="s">
        <v>72</v>
      </c>
      <c r="E65" s="29" t="s">
        <v>72</v>
      </c>
      <c r="F65" s="29" t="s">
        <v>72</v>
      </c>
      <c r="G65" s="29" t="s">
        <v>72</v>
      </c>
      <c r="H65" s="29" t="s">
        <v>72</v>
      </c>
      <c r="I65" s="29" t="s">
        <v>72</v>
      </c>
      <c r="J65" s="13">
        <v>62817</v>
      </c>
      <c r="K65" s="17">
        <v>9.3799999999999994E-2</v>
      </c>
      <c r="L65" s="13">
        <v>386408</v>
      </c>
      <c r="M65" s="17">
        <v>7.2099999999999997E-2</v>
      </c>
      <c r="N65" s="11"/>
      <c r="O65" s="11"/>
      <c r="P65" s="11"/>
      <c r="Q65" s="11"/>
      <c r="R65" s="11"/>
      <c r="S65" s="11"/>
      <c r="T65" s="11"/>
      <c r="U65" s="11"/>
      <c r="V65" s="11"/>
      <c r="W65" s="11"/>
      <c r="X65" s="11"/>
      <c r="Y65" s="11"/>
      <c r="Z65" s="11"/>
      <c r="AA65" s="11"/>
      <c r="AB65" s="11"/>
      <c r="AC65" s="11"/>
      <c r="AD65" s="11"/>
      <c r="AE65" s="11"/>
      <c r="AF65" s="11"/>
      <c r="AG65" s="11"/>
      <c r="AH65" s="11"/>
      <c r="AI65" s="11"/>
      <c r="AJ65" s="11"/>
    </row>
    <row r="66" spans="1:36" x14ac:dyDescent="0.25">
      <c r="A66" s="92" t="s">
        <v>59</v>
      </c>
      <c r="B66" s="93"/>
      <c r="C66" s="93"/>
      <c r="D66" s="93"/>
      <c r="E66" s="93"/>
      <c r="F66" s="93"/>
      <c r="G66" s="93"/>
      <c r="H66" s="93"/>
      <c r="I66" s="93"/>
      <c r="J66" s="93"/>
      <c r="K66" s="93"/>
      <c r="L66" s="76"/>
      <c r="M66" s="76"/>
    </row>
    <row r="67" spans="1:36" x14ac:dyDescent="0.25">
      <c r="A67" s="33" t="s">
        <v>30</v>
      </c>
      <c r="B67" s="13">
        <v>358298</v>
      </c>
      <c r="C67" s="17">
        <v>0.59179999999999999</v>
      </c>
      <c r="D67" s="13">
        <v>299536</v>
      </c>
      <c r="E67" s="17">
        <v>0.54079999999999995</v>
      </c>
      <c r="F67" s="13">
        <v>390042</v>
      </c>
      <c r="G67" s="17">
        <v>0.62439999999999996</v>
      </c>
      <c r="H67" s="13">
        <v>389024</v>
      </c>
      <c r="I67" s="17">
        <v>0.64939999999999998</v>
      </c>
      <c r="J67" s="13">
        <v>408540</v>
      </c>
      <c r="K67" s="17">
        <v>0.61019999999999996</v>
      </c>
      <c r="L67" s="13">
        <v>3549819</v>
      </c>
      <c r="M67" s="17">
        <v>0.66400000000000003</v>
      </c>
    </row>
    <row r="68" spans="1:36" x14ac:dyDescent="0.25">
      <c r="A68" s="33" t="s">
        <v>31</v>
      </c>
      <c r="B68" s="13">
        <v>328062</v>
      </c>
      <c r="C68" s="17">
        <v>0.54879999999999995</v>
      </c>
      <c r="D68" s="13">
        <v>305903</v>
      </c>
      <c r="E68" s="17">
        <v>0.55649999999999999</v>
      </c>
      <c r="F68" s="13">
        <v>397743</v>
      </c>
      <c r="G68" s="17">
        <v>0.65090000000000003</v>
      </c>
      <c r="H68" s="13">
        <v>420433</v>
      </c>
      <c r="I68" s="17">
        <v>0.71579999999999999</v>
      </c>
      <c r="J68" s="13">
        <v>446249</v>
      </c>
      <c r="K68" s="17">
        <v>0.68059999999999998</v>
      </c>
      <c r="L68" s="13">
        <v>3726709</v>
      </c>
      <c r="M68" s="17">
        <v>0.7026</v>
      </c>
    </row>
    <row r="69" spans="1:36" x14ac:dyDescent="0.25">
      <c r="A69" s="33" t="s">
        <v>32</v>
      </c>
      <c r="B69" s="13" t="s">
        <v>72</v>
      </c>
      <c r="C69" s="17" t="s">
        <v>72</v>
      </c>
      <c r="D69" s="13" t="s">
        <v>72</v>
      </c>
      <c r="E69" s="17" t="s">
        <v>72</v>
      </c>
      <c r="F69" s="13">
        <v>483844</v>
      </c>
      <c r="G69" s="17">
        <v>0.77749999999999997</v>
      </c>
      <c r="H69" s="13">
        <v>498124</v>
      </c>
      <c r="I69" s="17">
        <v>0.8377</v>
      </c>
      <c r="J69" s="13">
        <v>531412</v>
      </c>
      <c r="K69" s="17">
        <v>0.79749999999999999</v>
      </c>
      <c r="L69" s="13">
        <v>4484274</v>
      </c>
      <c r="M69" s="17">
        <v>0.83830000000000005</v>
      </c>
    </row>
    <row r="70" spans="1:36" x14ac:dyDescent="0.25">
      <c r="A70" s="33" t="s">
        <v>33</v>
      </c>
      <c r="B70" s="13" t="s">
        <v>72</v>
      </c>
      <c r="C70" s="17" t="s">
        <v>72</v>
      </c>
      <c r="D70" s="13" t="s">
        <v>72</v>
      </c>
      <c r="E70" s="17" t="s">
        <v>72</v>
      </c>
      <c r="F70" s="13">
        <v>138466</v>
      </c>
      <c r="G70" s="17">
        <v>0.2225</v>
      </c>
      <c r="H70" s="13">
        <v>96480</v>
      </c>
      <c r="I70" s="17">
        <v>0.1623</v>
      </c>
      <c r="J70" s="13">
        <v>134945</v>
      </c>
      <c r="K70" s="17">
        <v>0.20250000000000001</v>
      </c>
      <c r="L70" s="13">
        <v>864655</v>
      </c>
      <c r="M70" s="17">
        <v>0.16170000000000001</v>
      </c>
    </row>
    <row r="71" spans="1:36" x14ac:dyDescent="0.25">
      <c r="A71" s="92" t="s">
        <v>78</v>
      </c>
      <c r="B71" s="93"/>
      <c r="C71" s="93"/>
      <c r="D71" s="93"/>
      <c r="E71" s="93"/>
      <c r="F71" s="93"/>
      <c r="G71" s="93"/>
      <c r="H71" s="93"/>
      <c r="I71" s="93"/>
      <c r="J71" s="93"/>
      <c r="K71" s="93"/>
      <c r="L71" s="76"/>
      <c r="M71" s="76"/>
    </row>
    <row r="72" spans="1:36" x14ac:dyDescent="0.25">
      <c r="A72" s="30" t="s">
        <v>161</v>
      </c>
      <c r="B72" s="13" t="s">
        <v>72</v>
      </c>
      <c r="C72" s="13" t="str">
        <f>Colorado!$C$85</f>
        <v>NA</v>
      </c>
      <c r="D72" s="13" t="str">
        <f>Colorado!$D$85</f>
        <v>NA</v>
      </c>
      <c r="E72" s="13" t="str">
        <f>Colorado!$E$85</f>
        <v>NA</v>
      </c>
      <c r="F72" s="13">
        <v>515192</v>
      </c>
      <c r="G72" s="17">
        <v>0.88719999999999999</v>
      </c>
      <c r="H72" s="13">
        <v>486948</v>
      </c>
      <c r="I72" s="17">
        <v>0.88619999999999999</v>
      </c>
      <c r="J72" s="13">
        <v>542267</v>
      </c>
      <c r="K72" s="17">
        <v>0.877</v>
      </c>
      <c r="L72" s="13">
        <v>4358606</v>
      </c>
      <c r="M72" s="17">
        <v>0.88219999999999998</v>
      </c>
    </row>
    <row r="73" spans="1:36" x14ac:dyDescent="0.25">
      <c r="A73" s="30" t="s">
        <v>162</v>
      </c>
      <c r="B73" s="13" t="str">
        <f>Colorado!$B$86</f>
        <v>NA</v>
      </c>
      <c r="C73" s="13" t="str">
        <f>Colorado!$C$86</f>
        <v>NA</v>
      </c>
      <c r="D73" s="13" t="str">
        <f>Colorado!$D$86</f>
        <v>NA</v>
      </c>
      <c r="E73" s="13" t="str">
        <f>Colorado!$E$86</f>
        <v>NA</v>
      </c>
      <c r="F73" s="13">
        <v>65529</v>
      </c>
      <c r="G73" s="17">
        <v>0.1128</v>
      </c>
      <c r="H73" s="13">
        <v>62562</v>
      </c>
      <c r="I73" s="17">
        <v>0.1138</v>
      </c>
      <c r="J73" s="13">
        <v>76088</v>
      </c>
      <c r="K73" s="17">
        <v>0.123</v>
      </c>
      <c r="L73" s="13">
        <v>581751</v>
      </c>
      <c r="M73" s="17">
        <v>0.1178</v>
      </c>
    </row>
    <row r="74" spans="1:36" x14ac:dyDescent="0.25">
      <c r="A74" s="64" t="s">
        <v>163</v>
      </c>
      <c r="B74" s="13" t="str">
        <f>Colorado!$B$87</f>
        <v>NA</v>
      </c>
      <c r="C74" s="13" t="str">
        <f>Colorado!$C$87</f>
        <v>NA</v>
      </c>
      <c r="D74" s="13" t="str">
        <f>Colorado!$D$87</f>
        <v>NA</v>
      </c>
      <c r="E74" s="13" t="str">
        <f>Colorado!$E$87</f>
        <v>NA</v>
      </c>
      <c r="F74" s="13">
        <v>52650</v>
      </c>
      <c r="G74" s="17">
        <v>8.9099999999999999E-2</v>
      </c>
      <c r="H74" s="13">
        <v>70791</v>
      </c>
      <c r="I74" s="17">
        <v>0.126</v>
      </c>
      <c r="J74" s="13">
        <v>64591</v>
      </c>
      <c r="K74" s="17">
        <v>0.1027</v>
      </c>
      <c r="L74" s="13">
        <v>381689</v>
      </c>
      <c r="M74" s="17">
        <v>7.5999999999999998E-2</v>
      </c>
    </row>
    <row r="75" spans="1:36" x14ac:dyDescent="0.25">
      <c r="A75" s="32" t="s">
        <v>108</v>
      </c>
      <c r="B75" s="13" t="s">
        <v>72</v>
      </c>
      <c r="C75" s="13" t="s">
        <v>72</v>
      </c>
      <c r="D75" s="13" t="s">
        <v>72</v>
      </c>
      <c r="E75" s="13" t="s">
        <v>72</v>
      </c>
      <c r="F75" s="13" t="s">
        <v>72</v>
      </c>
      <c r="G75" s="13" t="s">
        <v>72</v>
      </c>
      <c r="H75" s="13" t="s">
        <v>72</v>
      </c>
      <c r="I75" s="13" t="s">
        <v>72</v>
      </c>
      <c r="J75" s="13">
        <v>84827</v>
      </c>
      <c r="K75" s="17">
        <v>0.13519999999999999</v>
      </c>
      <c r="L75" s="13">
        <v>800880</v>
      </c>
      <c r="M75" s="17">
        <v>0.1603</v>
      </c>
      <c r="N75" s="11"/>
      <c r="O75" s="11"/>
      <c r="P75" s="11"/>
      <c r="Q75" s="11"/>
      <c r="R75" s="11"/>
      <c r="S75" s="11"/>
      <c r="T75" s="11"/>
      <c r="U75" s="11"/>
      <c r="V75" s="11"/>
      <c r="W75" s="11"/>
      <c r="X75" s="11"/>
      <c r="Y75" s="11"/>
      <c r="Z75" s="11"/>
      <c r="AA75" s="11"/>
      <c r="AB75" s="11"/>
      <c r="AC75" s="11"/>
      <c r="AD75" s="11"/>
      <c r="AE75" s="11"/>
      <c r="AF75" s="11"/>
      <c r="AG75" s="11"/>
      <c r="AH75" s="11"/>
      <c r="AI75" s="11"/>
      <c r="AJ75" s="11"/>
    </row>
    <row r="76" spans="1:36" x14ac:dyDescent="0.25">
      <c r="A76" s="32" t="s">
        <v>109</v>
      </c>
      <c r="B76" s="13" t="s">
        <v>72</v>
      </c>
      <c r="C76" s="13" t="s">
        <v>72</v>
      </c>
      <c r="D76" s="13" t="s">
        <v>72</v>
      </c>
      <c r="E76" s="13" t="s">
        <v>72</v>
      </c>
      <c r="F76" s="13" t="s">
        <v>72</v>
      </c>
      <c r="G76" s="13" t="s">
        <v>72</v>
      </c>
      <c r="H76" s="13" t="s">
        <v>72</v>
      </c>
      <c r="I76" s="13" t="s">
        <v>72</v>
      </c>
      <c r="J76" s="13">
        <v>112444</v>
      </c>
      <c r="K76" s="17">
        <v>0.1787</v>
      </c>
      <c r="L76" s="13">
        <v>734096</v>
      </c>
      <c r="M76" s="17">
        <v>0.1462</v>
      </c>
      <c r="N76" s="11"/>
      <c r="O76" s="11"/>
      <c r="P76" s="11"/>
      <c r="Q76" s="11"/>
      <c r="R76" s="11"/>
      <c r="S76" s="11"/>
      <c r="T76" s="11"/>
      <c r="U76" s="11"/>
      <c r="V76" s="11"/>
      <c r="W76" s="11"/>
      <c r="X76" s="11"/>
      <c r="Y76" s="11"/>
      <c r="Z76" s="11"/>
      <c r="AA76" s="11"/>
      <c r="AB76" s="11"/>
      <c r="AC76" s="11"/>
      <c r="AD76" s="11"/>
      <c r="AE76" s="11"/>
      <c r="AF76" s="11"/>
      <c r="AG76" s="11"/>
      <c r="AH76" s="11"/>
      <c r="AI76" s="11"/>
      <c r="AJ76" s="11"/>
    </row>
    <row r="77" spans="1:36" x14ac:dyDescent="0.25">
      <c r="A77" s="92" t="s">
        <v>57</v>
      </c>
      <c r="B77" s="93"/>
      <c r="C77" s="93"/>
      <c r="D77" s="93"/>
      <c r="E77" s="93"/>
      <c r="F77" s="93"/>
      <c r="G77" s="93"/>
      <c r="H77" s="93"/>
      <c r="I77" s="93"/>
      <c r="J77" s="93"/>
      <c r="K77" s="93"/>
      <c r="L77" s="76"/>
      <c r="M77" s="76"/>
    </row>
    <row r="78" spans="1:36" x14ac:dyDescent="0.25">
      <c r="A78" s="4" t="s">
        <v>52</v>
      </c>
      <c r="B78" s="13">
        <v>500533</v>
      </c>
      <c r="C78" s="17">
        <v>0.82579999999999998</v>
      </c>
      <c r="D78" s="13">
        <v>450880</v>
      </c>
      <c r="E78" s="17">
        <v>0.81320000000000003</v>
      </c>
      <c r="F78" s="13">
        <v>548122</v>
      </c>
      <c r="G78" s="17">
        <v>0.86890000000000001</v>
      </c>
      <c r="H78" s="13">
        <v>512691</v>
      </c>
      <c r="I78" s="17">
        <v>0.8569</v>
      </c>
      <c r="J78" s="13">
        <v>562774</v>
      </c>
      <c r="K78" s="17">
        <v>0.84870000000000001</v>
      </c>
      <c r="L78" s="13">
        <v>4648603</v>
      </c>
      <c r="M78" s="17">
        <v>0.86619999999999997</v>
      </c>
    </row>
    <row r="79" spans="1:36" x14ac:dyDescent="0.25">
      <c r="A79" s="4" t="s">
        <v>53</v>
      </c>
      <c r="B79" s="13">
        <v>105589</v>
      </c>
      <c r="C79" s="17">
        <v>0.17419999999999999</v>
      </c>
      <c r="D79" s="13">
        <v>103559</v>
      </c>
      <c r="E79" s="17">
        <v>0.18679999999999999</v>
      </c>
      <c r="F79" s="13">
        <v>82670</v>
      </c>
      <c r="G79" s="17">
        <v>0.13109999999999999</v>
      </c>
      <c r="H79" s="13">
        <v>85649</v>
      </c>
      <c r="I79" s="17">
        <v>0.1431</v>
      </c>
      <c r="J79" s="13">
        <v>100348</v>
      </c>
      <c r="K79" s="17">
        <v>0.15129999999999999</v>
      </c>
      <c r="L79" s="13">
        <v>717838</v>
      </c>
      <c r="M79" s="17">
        <v>0.1338</v>
      </c>
    </row>
    <row r="80" spans="1:36" x14ac:dyDescent="0.25">
      <c r="A80" s="30" t="s">
        <v>164</v>
      </c>
      <c r="B80" s="13">
        <v>80568</v>
      </c>
      <c r="C80" s="17">
        <v>0.1779</v>
      </c>
      <c r="D80" s="13">
        <v>89101</v>
      </c>
      <c r="E80" s="17">
        <v>0.20849999999999999</v>
      </c>
      <c r="F80" s="13">
        <v>77778</v>
      </c>
      <c r="G80" s="17">
        <v>0.15770000000000001</v>
      </c>
      <c r="H80" s="13">
        <v>90424</v>
      </c>
      <c r="I80" s="17">
        <v>0.19769999999999999</v>
      </c>
      <c r="J80" s="36">
        <v>132119</v>
      </c>
      <c r="K80" s="37">
        <v>0.25</v>
      </c>
      <c r="L80" s="36">
        <v>1005546</v>
      </c>
      <c r="M80" s="37">
        <v>0.2447</v>
      </c>
    </row>
    <row r="81" spans="1:36" x14ac:dyDescent="0.25">
      <c r="A81" s="92" t="s">
        <v>56</v>
      </c>
      <c r="B81" s="93"/>
      <c r="C81" s="93"/>
      <c r="D81" s="93"/>
      <c r="E81" s="93"/>
      <c r="F81" s="93"/>
      <c r="G81" s="93"/>
      <c r="H81" s="93"/>
      <c r="I81" s="93"/>
      <c r="J81" s="93"/>
      <c r="K81" s="93"/>
      <c r="L81" s="76"/>
      <c r="M81" s="76"/>
    </row>
    <row r="82" spans="1:36" x14ac:dyDescent="0.25">
      <c r="A82" s="30" t="s">
        <v>165</v>
      </c>
      <c r="B82" s="12" t="s">
        <v>72</v>
      </c>
      <c r="C82" s="12" t="s">
        <v>72</v>
      </c>
      <c r="D82" s="12" t="s">
        <v>72</v>
      </c>
      <c r="E82" s="12" t="s">
        <v>72</v>
      </c>
      <c r="F82" s="12" t="s">
        <v>72</v>
      </c>
      <c r="G82" s="12" t="s">
        <v>72</v>
      </c>
      <c r="H82" s="13">
        <v>49645</v>
      </c>
      <c r="I82" s="17">
        <v>0.93169999999999997</v>
      </c>
      <c r="J82" s="12" t="s">
        <v>72</v>
      </c>
      <c r="K82" s="12" t="s">
        <v>72</v>
      </c>
      <c r="L82" s="39">
        <v>282050</v>
      </c>
      <c r="M82" s="40">
        <v>0.84570000000000001</v>
      </c>
    </row>
    <row r="83" spans="1:36" x14ac:dyDescent="0.25">
      <c r="A83" s="31" t="s">
        <v>166</v>
      </c>
      <c r="B83" s="12" t="s">
        <v>72</v>
      </c>
      <c r="C83" s="12" t="s">
        <v>72</v>
      </c>
      <c r="D83" s="12" t="s">
        <v>72</v>
      </c>
      <c r="E83" s="12" t="s">
        <v>72</v>
      </c>
      <c r="F83" s="12" t="s">
        <v>72</v>
      </c>
      <c r="G83" s="12" t="s">
        <v>72</v>
      </c>
      <c r="H83" s="12" t="s">
        <v>72</v>
      </c>
      <c r="I83" s="12" t="s">
        <v>72</v>
      </c>
      <c r="J83" s="13">
        <v>91903</v>
      </c>
      <c r="K83" s="17">
        <v>0.2324</v>
      </c>
      <c r="L83" s="13">
        <v>902647</v>
      </c>
      <c r="M83" s="17">
        <v>0.2586</v>
      </c>
      <c r="N83" s="11"/>
      <c r="O83" s="11"/>
      <c r="P83" s="11"/>
      <c r="Q83" s="11"/>
      <c r="R83" s="11"/>
      <c r="S83" s="11"/>
      <c r="T83" s="11"/>
      <c r="U83" s="11"/>
      <c r="V83" s="11"/>
      <c r="W83" s="11"/>
      <c r="X83" s="11"/>
      <c r="Y83" s="11"/>
      <c r="Z83" s="11"/>
      <c r="AA83" s="11"/>
      <c r="AB83" s="11"/>
      <c r="AC83" s="11"/>
      <c r="AD83" s="11"/>
      <c r="AE83" s="11"/>
      <c r="AF83" s="11"/>
      <c r="AG83" s="11"/>
      <c r="AH83" s="11"/>
      <c r="AI83" s="11"/>
      <c r="AJ83" s="11"/>
    </row>
    <row r="84" spans="1:36" x14ac:dyDescent="0.25">
      <c r="A84" s="94" t="s">
        <v>34</v>
      </c>
      <c r="B84" s="95"/>
      <c r="C84" s="95"/>
      <c r="D84" s="95"/>
      <c r="E84" s="95"/>
      <c r="F84" s="95"/>
      <c r="G84" s="95"/>
      <c r="H84" s="95"/>
      <c r="I84" s="95"/>
      <c r="J84" s="95"/>
      <c r="K84" s="96"/>
      <c r="L84" s="97"/>
      <c r="M84" s="97"/>
    </row>
    <row r="85" spans="1:36" x14ac:dyDescent="0.25">
      <c r="A85" s="4" t="s">
        <v>41</v>
      </c>
      <c r="B85" s="13">
        <v>76984</v>
      </c>
      <c r="C85" s="17">
        <v>0.127</v>
      </c>
      <c r="D85" s="13">
        <v>72925</v>
      </c>
      <c r="E85" s="17">
        <v>0.1323</v>
      </c>
      <c r="F85" s="13">
        <v>85255</v>
      </c>
      <c r="G85" s="17">
        <v>0.13689999999999999</v>
      </c>
      <c r="H85" s="13">
        <v>61540</v>
      </c>
      <c r="I85" s="17">
        <v>0.1037</v>
      </c>
      <c r="J85" s="13">
        <v>84149</v>
      </c>
      <c r="K85" s="17">
        <v>0.12559999999999999</v>
      </c>
      <c r="L85" s="13">
        <v>572036</v>
      </c>
      <c r="M85" s="17">
        <v>0.1066</v>
      </c>
    </row>
    <row r="86" spans="1:36" x14ac:dyDescent="0.25">
      <c r="A86" s="4" t="s">
        <v>42</v>
      </c>
      <c r="B86" s="13">
        <v>62661</v>
      </c>
      <c r="C86" s="17">
        <v>0.10340000000000001</v>
      </c>
      <c r="D86" s="13">
        <v>98658</v>
      </c>
      <c r="E86" s="17">
        <v>0.1787</v>
      </c>
      <c r="F86" s="13">
        <v>88658</v>
      </c>
      <c r="G86" s="17">
        <v>0.14130000000000001</v>
      </c>
      <c r="H86" s="13">
        <v>64238</v>
      </c>
      <c r="I86" s="17">
        <v>0.1081</v>
      </c>
      <c r="J86" s="13">
        <v>84756</v>
      </c>
      <c r="K86" s="17">
        <v>0.1265</v>
      </c>
      <c r="L86" s="13">
        <v>543610</v>
      </c>
      <c r="M86" s="17">
        <v>0.1013</v>
      </c>
    </row>
    <row r="87" spans="1:36" x14ac:dyDescent="0.25">
      <c r="A87" s="4" t="s">
        <v>43</v>
      </c>
      <c r="B87" s="13">
        <v>64798</v>
      </c>
      <c r="C87" s="17">
        <v>0.1071</v>
      </c>
      <c r="D87" s="13">
        <v>93887</v>
      </c>
      <c r="E87" s="17">
        <v>0.1696</v>
      </c>
      <c r="F87" s="13">
        <v>84275</v>
      </c>
      <c r="G87" s="17">
        <v>0.1343</v>
      </c>
      <c r="H87" s="13">
        <v>63726</v>
      </c>
      <c r="I87" s="17">
        <v>0.1069</v>
      </c>
      <c r="J87" s="13">
        <v>115128</v>
      </c>
      <c r="K87" s="17">
        <v>0.1719</v>
      </c>
      <c r="L87" s="13">
        <v>603207</v>
      </c>
      <c r="M87" s="17">
        <v>0.1125</v>
      </c>
    </row>
    <row r="88" spans="1:36" x14ac:dyDescent="0.25">
      <c r="A88" s="4" t="s">
        <v>44</v>
      </c>
      <c r="B88" s="13">
        <v>158675</v>
      </c>
      <c r="C88" s="17">
        <v>0.26300000000000001</v>
      </c>
      <c r="D88" s="13">
        <v>148184</v>
      </c>
      <c r="E88" s="17">
        <v>0.26979999999999998</v>
      </c>
      <c r="F88" s="13">
        <v>119914</v>
      </c>
      <c r="G88" s="17">
        <v>0.1923</v>
      </c>
      <c r="H88" s="13">
        <v>102081</v>
      </c>
      <c r="I88" s="17">
        <v>0.1719</v>
      </c>
      <c r="J88" s="13">
        <v>136050</v>
      </c>
      <c r="K88" s="17">
        <v>0.20580000000000001</v>
      </c>
      <c r="L88" s="13">
        <v>841262</v>
      </c>
      <c r="M88" s="17">
        <v>0.1575</v>
      </c>
    </row>
    <row r="89" spans="1:36" x14ac:dyDescent="0.25">
      <c r="A89" s="4" t="s">
        <v>45</v>
      </c>
      <c r="B89" s="13">
        <v>128555</v>
      </c>
      <c r="C89" s="17">
        <v>0.21590000000000001</v>
      </c>
      <c r="D89" s="13">
        <v>111357</v>
      </c>
      <c r="E89" s="17">
        <v>0.20100000000000001</v>
      </c>
      <c r="F89" s="13">
        <v>109208</v>
      </c>
      <c r="G89" s="17">
        <v>0.17430000000000001</v>
      </c>
      <c r="H89" s="13">
        <v>88457</v>
      </c>
      <c r="I89" s="17">
        <v>0.1489</v>
      </c>
      <c r="J89" s="13">
        <v>114621</v>
      </c>
      <c r="K89" s="17">
        <v>0.17169999999999999</v>
      </c>
      <c r="L89" s="13">
        <v>749404</v>
      </c>
      <c r="M89" s="17">
        <v>0.1401</v>
      </c>
    </row>
    <row r="90" spans="1:36" x14ac:dyDescent="0.25">
      <c r="A90" s="92" t="s">
        <v>73</v>
      </c>
      <c r="B90" s="93"/>
      <c r="C90" s="93"/>
      <c r="D90" s="93"/>
      <c r="E90" s="93"/>
      <c r="F90" s="93"/>
      <c r="G90" s="93"/>
      <c r="H90" s="93"/>
      <c r="I90" s="93"/>
      <c r="J90" s="93"/>
      <c r="K90" s="93"/>
      <c r="L90" s="76"/>
      <c r="M90" s="76"/>
    </row>
    <row r="91" spans="1:36" s="10" customFormat="1" x14ac:dyDescent="0.25">
      <c r="A91" s="30" t="s">
        <v>110</v>
      </c>
      <c r="B91" s="29" t="s">
        <v>72</v>
      </c>
      <c r="C91" s="29" t="s">
        <v>72</v>
      </c>
      <c r="D91" s="29" t="s">
        <v>72</v>
      </c>
      <c r="E91" s="29" t="s">
        <v>72</v>
      </c>
      <c r="F91" s="29" t="s">
        <v>72</v>
      </c>
      <c r="G91" s="29" t="s">
        <v>72</v>
      </c>
      <c r="H91" s="29" t="s">
        <v>72</v>
      </c>
      <c r="I91" s="29" t="s">
        <v>72</v>
      </c>
      <c r="J91" s="13">
        <v>38908</v>
      </c>
      <c r="K91" s="17">
        <v>7.6899999999999996E-2</v>
      </c>
      <c r="L91" s="13">
        <v>293472</v>
      </c>
      <c r="M91" s="17">
        <v>6.9699999999999998E-2</v>
      </c>
      <c r="N91" s="11"/>
      <c r="O91" s="11"/>
      <c r="P91" s="11"/>
      <c r="Q91" s="11"/>
      <c r="R91" s="11"/>
      <c r="S91" s="11"/>
      <c r="T91" s="11"/>
      <c r="U91" s="11"/>
      <c r="V91" s="11"/>
      <c r="W91" s="11"/>
      <c r="X91" s="11"/>
      <c r="Y91" s="11"/>
      <c r="Z91" s="11"/>
      <c r="AA91" s="11"/>
      <c r="AB91" s="11"/>
      <c r="AC91" s="11"/>
      <c r="AD91" s="11"/>
      <c r="AE91" s="11"/>
      <c r="AF91" s="11"/>
      <c r="AG91" s="11"/>
      <c r="AH91" s="11"/>
      <c r="AI91" s="11"/>
      <c r="AJ91" s="11"/>
    </row>
    <row r="92" spans="1:36" x14ac:dyDescent="0.25">
      <c r="A92" s="94" t="s">
        <v>77</v>
      </c>
      <c r="B92" s="95"/>
      <c r="C92" s="95"/>
      <c r="D92" s="95"/>
      <c r="E92" s="95"/>
      <c r="F92" s="95"/>
      <c r="G92" s="95"/>
      <c r="H92" s="95"/>
      <c r="I92" s="95"/>
      <c r="J92" s="95"/>
      <c r="K92" s="96"/>
      <c r="L92" s="97"/>
      <c r="M92" s="97"/>
    </row>
    <row r="93" spans="1:36" x14ac:dyDescent="0.25">
      <c r="A93" s="4" t="s">
        <v>63</v>
      </c>
      <c r="B93" s="13" t="s">
        <v>72</v>
      </c>
      <c r="C93" s="17" t="s">
        <v>72</v>
      </c>
      <c r="D93" s="14">
        <v>178254</v>
      </c>
      <c r="E93" s="18">
        <v>0.32550000000000001</v>
      </c>
      <c r="F93" s="14">
        <v>207895</v>
      </c>
      <c r="G93" s="18">
        <v>0.34610000000000002</v>
      </c>
      <c r="H93" s="14">
        <v>256680</v>
      </c>
      <c r="I93" s="18">
        <v>0.45900000000000002</v>
      </c>
      <c r="J93" s="14">
        <v>231775</v>
      </c>
      <c r="K93" s="18">
        <v>0.37340000000000001</v>
      </c>
      <c r="L93" s="14">
        <v>1850553</v>
      </c>
      <c r="M93" s="18">
        <v>0.37969999999999998</v>
      </c>
    </row>
    <row r="94" spans="1:36" x14ac:dyDescent="0.25">
      <c r="A94" s="4" t="s">
        <v>64</v>
      </c>
      <c r="B94" s="13" t="s">
        <v>72</v>
      </c>
      <c r="C94" s="17" t="s">
        <v>72</v>
      </c>
      <c r="D94" s="14">
        <v>188190</v>
      </c>
      <c r="E94" s="18">
        <v>0.34370000000000001</v>
      </c>
      <c r="F94" s="14">
        <v>242152</v>
      </c>
      <c r="G94" s="18">
        <v>0.4032</v>
      </c>
      <c r="H94" s="14">
        <v>179291</v>
      </c>
      <c r="I94" s="18">
        <v>0.3206</v>
      </c>
      <c r="J94" s="14">
        <v>241922</v>
      </c>
      <c r="K94" s="18">
        <v>0.38979999999999998</v>
      </c>
      <c r="L94" s="14">
        <v>1806627</v>
      </c>
      <c r="M94" s="18">
        <v>0.37069999999999997</v>
      </c>
    </row>
    <row r="95" spans="1:36" x14ac:dyDescent="0.25">
      <c r="A95" s="4" t="s">
        <v>66</v>
      </c>
      <c r="B95" s="13" t="s">
        <v>72</v>
      </c>
      <c r="C95" s="17" t="s">
        <v>72</v>
      </c>
      <c r="D95" s="14">
        <v>65623</v>
      </c>
      <c r="E95" s="18">
        <v>0.1198</v>
      </c>
      <c r="F95" s="14">
        <v>61153</v>
      </c>
      <c r="G95" s="18">
        <v>0.1018</v>
      </c>
      <c r="H95" s="14">
        <v>59708</v>
      </c>
      <c r="I95" s="18">
        <v>0.10680000000000001</v>
      </c>
      <c r="J95" s="14">
        <v>60505</v>
      </c>
      <c r="K95" s="18">
        <v>9.7500000000000003E-2</v>
      </c>
      <c r="L95" s="14">
        <v>485160</v>
      </c>
      <c r="M95" s="18">
        <v>9.9599999999999994E-2</v>
      </c>
    </row>
    <row r="96" spans="1:36" x14ac:dyDescent="0.25">
      <c r="A96" s="4" t="s">
        <v>65</v>
      </c>
      <c r="B96" s="13" t="s">
        <v>72</v>
      </c>
      <c r="C96" s="17" t="s">
        <v>72</v>
      </c>
      <c r="D96" s="14">
        <v>115486</v>
      </c>
      <c r="E96" s="18">
        <v>0.2109</v>
      </c>
      <c r="F96" s="14">
        <v>89403</v>
      </c>
      <c r="G96" s="18">
        <v>0.1489</v>
      </c>
      <c r="H96" s="14">
        <v>63493</v>
      </c>
      <c r="I96" s="18">
        <v>0.1135</v>
      </c>
      <c r="J96" s="14">
        <v>86477</v>
      </c>
      <c r="K96" s="18">
        <v>0.13930000000000001</v>
      </c>
      <c r="L96" s="14">
        <v>730908</v>
      </c>
      <c r="M96" s="18">
        <v>0.15</v>
      </c>
    </row>
    <row r="97" spans="1:36" x14ac:dyDescent="0.25">
      <c r="A97" s="94" t="s">
        <v>76</v>
      </c>
      <c r="B97" s="95"/>
      <c r="C97" s="95"/>
      <c r="D97" s="95"/>
      <c r="E97" s="95"/>
      <c r="F97" s="95"/>
      <c r="G97" s="95"/>
      <c r="H97" s="95"/>
      <c r="I97" s="95"/>
      <c r="J97" s="95"/>
      <c r="K97" s="96"/>
      <c r="L97" s="97"/>
      <c r="M97" s="97"/>
    </row>
    <row r="98" spans="1:36" x14ac:dyDescent="0.25">
      <c r="A98" s="4" t="s">
        <v>63</v>
      </c>
      <c r="B98" s="13" t="s">
        <v>72</v>
      </c>
      <c r="C98" s="17" t="s">
        <v>72</v>
      </c>
      <c r="D98" s="14">
        <v>60454</v>
      </c>
      <c r="E98" s="18">
        <v>0.1163</v>
      </c>
      <c r="F98" s="14">
        <v>74008</v>
      </c>
      <c r="G98" s="18">
        <v>0.12640000000000001</v>
      </c>
      <c r="H98" s="14">
        <v>115412</v>
      </c>
      <c r="I98" s="18">
        <v>0.2077</v>
      </c>
      <c r="J98" s="14">
        <v>106944</v>
      </c>
      <c r="K98" s="18">
        <v>0.18210000000000001</v>
      </c>
      <c r="L98" s="14">
        <v>720710</v>
      </c>
      <c r="M98" s="18">
        <v>0.16170000000000001</v>
      </c>
    </row>
    <row r="99" spans="1:36" x14ac:dyDescent="0.25">
      <c r="A99" s="4" t="s">
        <v>64</v>
      </c>
      <c r="B99" s="13" t="s">
        <v>72</v>
      </c>
      <c r="C99" s="17" t="s">
        <v>72</v>
      </c>
      <c r="D99" s="14">
        <v>131026</v>
      </c>
      <c r="E99" s="18">
        <v>0.252</v>
      </c>
      <c r="F99" s="14">
        <v>175251</v>
      </c>
      <c r="G99" s="18">
        <v>0.29930000000000001</v>
      </c>
      <c r="H99" s="14">
        <v>193168</v>
      </c>
      <c r="I99" s="18">
        <v>0.34770000000000001</v>
      </c>
      <c r="J99" s="14">
        <v>185006</v>
      </c>
      <c r="K99" s="18">
        <v>0.31509999999999999</v>
      </c>
      <c r="L99" s="14">
        <v>1435564</v>
      </c>
      <c r="M99" s="18">
        <v>0.3221</v>
      </c>
    </row>
    <row r="100" spans="1:36" x14ac:dyDescent="0.25">
      <c r="A100" s="4" t="s">
        <v>66</v>
      </c>
      <c r="B100" s="13" t="s">
        <v>72</v>
      </c>
      <c r="C100" s="17" t="s">
        <v>72</v>
      </c>
      <c r="D100" s="14">
        <v>127454</v>
      </c>
      <c r="E100" s="18">
        <v>0.24510000000000001</v>
      </c>
      <c r="F100" s="14">
        <v>152786</v>
      </c>
      <c r="G100" s="18">
        <v>0.26090000000000002</v>
      </c>
      <c r="H100" s="14">
        <v>115327</v>
      </c>
      <c r="I100" s="18">
        <v>0.20760000000000001</v>
      </c>
      <c r="J100" s="14">
        <v>138298</v>
      </c>
      <c r="K100" s="18">
        <v>0.23549999999999999</v>
      </c>
      <c r="L100" s="14">
        <v>1028616</v>
      </c>
      <c r="M100" s="18">
        <v>0.23080000000000001</v>
      </c>
    </row>
    <row r="101" spans="1:36" x14ac:dyDescent="0.25">
      <c r="A101" s="4" t="s">
        <v>65</v>
      </c>
      <c r="B101" s="13" t="s">
        <v>72</v>
      </c>
      <c r="C101" s="17" t="s">
        <v>72</v>
      </c>
      <c r="D101" s="14">
        <v>200975</v>
      </c>
      <c r="E101" s="18">
        <v>0.3866</v>
      </c>
      <c r="F101" s="14">
        <v>183565</v>
      </c>
      <c r="G101" s="18">
        <v>0.3135</v>
      </c>
      <c r="H101" s="14">
        <v>131629</v>
      </c>
      <c r="I101" s="18">
        <v>0.2369</v>
      </c>
      <c r="J101" s="14">
        <v>156923</v>
      </c>
      <c r="K101" s="18">
        <v>0.26729999999999998</v>
      </c>
      <c r="L101" s="14">
        <v>1272688</v>
      </c>
      <c r="M101" s="18">
        <v>0.28549999999999998</v>
      </c>
    </row>
    <row r="102" spans="1:36" x14ac:dyDescent="0.25">
      <c r="A102" s="92" t="s">
        <v>111</v>
      </c>
      <c r="B102" s="93"/>
      <c r="C102" s="93"/>
      <c r="D102" s="93"/>
      <c r="E102" s="93"/>
      <c r="F102" s="93"/>
      <c r="G102" s="93"/>
      <c r="H102" s="93"/>
      <c r="I102" s="93"/>
      <c r="J102" s="93"/>
      <c r="K102" s="93"/>
      <c r="L102" s="76"/>
      <c r="M102" s="76"/>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row>
    <row r="103" spans="1:36" x14ac:dyDescent="0.25">
      <c r="A103" s="30" t="s">
        <v>167</v>
      </c>
      <c r="B103" s="29" t="s">
        <v>72</v>
      </c>
      <c r="C103" s="29" t="s">
        <v>72</v>
      </c>
      <c r="D103" s="29" t="s">
        <v>72</v>
      </c>
      <c r="E103" s="29" t="s">
        <v>72</v>
      </c>
      <c r="F103" s="29" t="s">
        <v>72</v>
      </c>
      <c r="G103" s="29" t="s">
        <v>72</v>
      </c>
      <c r="H103" s="29" t="s">
        <v>72</v>
      </c>
      <c r="I103" s="29" t="s">
        <v>72</v>
      </c>
      <c r="J103" s="13">
        <v>147613</v>
      </c>
      <c r="K103" s="17">
        <v>0.28360000000000002</v>
      </c>
      <c r="L103" s="13">
        <v>1442294</v>
      </c>
      <c r="M103" s="17">
        <v>0.35670000000000002</v>
      </c>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row>
    <row r="104" spans="1:36" x14ac:dyDescent="0.25">
      <c r="A104" s="30" t="s">
        <v>168</v>
      </c>
      <c r="B104" s="29" t="s">
        <v>72</v>
      </c>
      <c r="C104" s="29" t="s">
        <v>72</v>
      </c>
      <c r="D104" s="29" t="s">
        <v>72</v>
      </c>
      <c r="E104" s="29" t="s">
        <v>72</v>
      </c>
      <c r="F104" s="29" t="s">
        <v>72</v>
      </c>
      <c r="G104" s="29" t="s">
        <v>72</v>
      </c>
      <c r="H104" s="29" t="s">
        <v>72</v>
      </c>
      <c r="I104" s="29" t="s">
        <v>72</v>
      </c>
      <c r="J104" s="13">
        <v>51199</v>
      </c>
      <c r="K104" s="17">
        <v>0.36380000000000001</v>
      </c>
      <c r="L104" s="13">
        <v>560577</v>
      </c>
      <c r="M104" s="17">
        <v>0.40860000000000002</v>
      </c>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row>
    <row r="105" spans="1:36" x14ac:dyDescent="0.25">
      <c r="A105" s="30" t="s">
        <v>169</v>
      </c>
      <c r="B105" s="29" t="s">
        <v>72</v>
      </c>
      <c r="C105" s="29" t="s">
        <v>72</v>
      </c>
      <c r="D105" s="29" t="s">
        <v>72</v>
      </c>
      <c r="E105" s="29" t="s">
        <v>72</v>
      </c>
      <c r="F105" s="29" t="s">
        <v>72</v>
      </c>
      <c r="G105" s="29" t="s">
        <v>72</v>
      </c>
      <c r="H105" s="29" t="s">
        <v>72</v>
      </c>
      <c r="I105" s="29" t="s">
        <v>72</v>
      </c>
      <c r="J105" s="13">
        <v>130721</v>
      </c>
      <c r="K105" s="17">
        <v>0.88560000000000005</v>
      </c>
      <c r="L105" s="13">
        <v>1279049</v>
      </c>
      <c r="M105" s="17">
        <v>0.88949999999999996</v>
      </c>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row>
    <row r="106" spans="1:36" x14ac:dyDescent="0.25">
      <c r="A106" s="92" t="s">
        <v>112</v>
      </c>
      <c r="B106" s="93"/>
      <c r="C106" s="93"/>
      <c r="D106" s="93"/>
      <c r="E106" s="93"/>
      <c r="F106" s="93"/>
      <c r="G106" s="93"/>
      <c r="H106" s="93"/>
      <c r="I106" s="93"/>
      <c r="J106" s="93"/>
      <c r="K106" s="93"/>
      <c r="L106" s="76"/>
      <c r="M106" s="76"/>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row>
    <row r="107" spans="1:36" x14ac:dyDescent="0.25">
      <c r="A107" s="30" t="s">
        <v>113</v>
      </c>
      <c r="B107" s="29" t="s">
        <v>72</v>
      </c>
      <c r="C107" s="29" t="s">
        <v>72</v>
      </c>
      <c r="D107" s="29" t="s">
        <v>72</v>
      </c>
      <c r="E107" s="29" t="s">
        <v>72</v>
      </c>
      <c r="F107" s="29" t="s">
        <v>72</v>
      </c>
      <c r="G107" s="29" t="s">
        <v>72</v>
      </c>
      <c r="H107" s="29" t="s">
        <v>72</v>
      </c>
      <c r="I107" s="29" t="s">
        <v>72</v>
      </c>
      <c r="J107" s="13">
        <v>518896</v>
      </c>
      <c r="K107" s="17">
        <v>0.85699999999999998</v>
      </c>
      <c r="L107" s="13">
        <v>4319955</v>
      </c>
      <c r="M107" s="17">
        <v>0.87470000000000003</v>
      </c>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row>
    <row r="108" spans="1:36" x14ac:dyDescent="0.25">
      <c r="A108" s="30" t="s">
        <v>114</v>
      </c>
      <c r="B108" s="29" t="s">
        <v>72</v>
      </c>
      <c r="C108" s="29" t="s">
        <v>72</v>
      </c>
      <c r="D108" s="29" t="s">
        <v>72</v>
      </c>
      <c r="E108" s="29" t="s">
        <v>72</v>
      </c>
      <c r="F108" s="29" t="s">
        <v>72</v>
      </c>
      <c r="G108" s="29" t="s">
        <v>72</v>
      </c>
      <c r="H108" s="29" t="s">
        <v>72</v>
      </c>
      <c r="I108" s="29" t="s">
        <v>72</v>
      </c>
      <c r="J108" s="13">
        <v>525805</v>
      </c>
      <c r="K108" s="17">
        <v>0.87170000000000003</v>
      </c>
      <c r="L108" s="13">
        <v>4377305</v>
      </c>
      <c r="M108" s="17">
        <v>0.88600000000000001</v>
      </c>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row>
    <row r="109" spans="1:36" x14ac:dyDescent="0.25">
      <c r="A109" s="30" t="s">
        <v>115</v>
      </c>
      <c r="B109" s="29" t="s">
        <v>72</v>
      </c>
      <c r="C109" s="29" t="s">
        <v>72</v>
      </c>
      <c r="D109" s="29" t="s">
        <v>72</v>
      </c>
      <c r="E109" s="29" t="s">
        <v>72</v>
      </c>
      <c r="F109" s="29" t="s">
        <v>72</v>
      </c>
      <c r="G109" s="29" t="s">
        <v>72</v>
      </c>
      <c r="H109" s="29" t="s">
        <v>72</v>
      </c>
      <c r="I109" s="29" t="s">
        <v>72</v>
      </c>
      <c r="J109" s="13">
        <v>336696</v>
      </c>
      <c r="K109" s="17">
        <v>0.66190000000000004</v>
      </c>
      <c r="L109" s="13">
        <v>2981719</v>
      </c>
      <c r="M109" s="17">
        <v>0.71020000000000005</v>
      </c>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row>
    <row r="110" spans="1:36" x14ac:dyDescent="0.25">
      <c r="A110" s="30" t="s">
        <v>116</v>
      </c>
      <c r="B110" s="29" t="s">
        <v>72</v>
      </c>
      <c r="C110" s="29" t="s">
        <v>72</v>
      </c>
      <c r="D110" s="29" t="s">
        <v>72</v>
      </c>
      <c r="E110" s="29" t="s">
        <v>72</v>
      </c>
      <c r="F110" s="29" t="s">
        <v>72</v>
      </c>
      <c r="G110" s="29" t="s">
        <v>72</v>
      </c>
      <c r="H110" s="29" t="s">
        <v>72</v>
      </c>
      <c r="I110" s="29" t="s">
        <v>72</v>
      </c>
      <c r="J110" s="13">
        <v>379824</v>
      </c>
      <c r="K110" s="17">
        <v>0.74229999999999996</v>
      </c>
      <c r="L110" s="13">
        <v>3319510</v>
      </c>
      <c r="M110" s="17">
        <v>0.77759999999999996</v>
      </c>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row>
    <row r="111" spans="1:36" x14ac:dyDescent="0.25">
      <c r="A111" s="30" t="s">
        <v>117</v>
      </c>
      <c r="B111" s="29" t="s">
        <v>72</v>
      </c>
      <c r="C111" s="29" t="s">
        <v>72</v>
      </c>
      <c r="D111" s="29" t="s">
        <v>72</v>
      </c>
      <c r="E111" s="29" t="s">
        <v>72</v>
      </c>
      <c r="F111" s="29" t="s">
        <v>72</v>
      </c>
      <c r="G111" s="29" t="s">
        <v>72</v>
      </c>
      <c r="H111" s="29" t="s">
        <v>72</v>
      </c>
      <c r="I111" s="29" t="s">
        <v>72</v>
      </c>
      <c r="J111" s="13">
        <v>321335</v>
      </c>
      <c r="K111" s="17">
        <v>0.62870000000000004</v>
      </c>
      <c r="L111" s="13">
        <v>2793775</v>
      </c>
      <c r="M111" s="17">
        <v>0.66159999999999997</v>
      </c>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row>
  </sheetData>
  <mergeCells count="44">
    <mergeCell ref="A102:K102"/>
    <mergeCell ref="L102:M102"/>
    <mergeCell ref="A106:K106"/>
    <mergeCell ref="L106:M106"/>
    <mergeCell ref="A90:K90"/>
    <mergeCell ref="L90:M90"/>
    <mergeCell ref="A92:K92"/>
    <mergeCell ref="L92:M92"/>
    <mergeCell ref="A97:K97"/>
    <mergeCell ref="L97:M97"/>
    <mergeCell ref="A77:K77"/>
    <mergeCell ref="L77:M77"/>
    <mergeCell ref="A81:K81"/>
    <mergeCell ref="L81:M81"/>
    <mergeCell ref="A84:K84"/>
    <mergeCell ref="L84:M84"/>
    <mergeCell ref="A48:K48"/>
    <mergeCell ref="L48:M48"/>
    <mergeCell ref="A66:K66"/>
    <mergeCell ref="L66:M66"/>
    <mergeCell ref="A71:K71"/>
    <mergeCell ref="L71:M71"/>
    <mergeCell ref="A1:M1"/>
    <mergeCell ref="A2:M2"/>
    <mergeCell ref="L4:M4"/>
    <mergeCell ref="B5:C5"/>
    <mergeCell ref="D5:E5"/>
    <mergeCell ref="F5:G5"/>
    <mergeCell ref="H5:I5"/>
    <mergeCell ref="L5:M5"/>
    <mergeCell ref="J5:K5"/>
    <mergeCell ref="B4:K4"/>
    <mergeCell ref="A7:K7"/>
    <mergeCell ref="L7:M7"/>
    <mergeCell ref="A19:K19"/>
    <mergeCell ref="L19:M19"/>
    <mergeCell ref="A27:K27"/>
    <mergeCell ref="L27:M27"/>
    <mergeCell ref="A36:K36"/>
    <mergeCell ref="L36:M36"/>
    <mergeCell ref="A41:K41"/>
    <mergeCell ref="L41:M41"/>
    <mergeCell ref="A47:K47"/>
    <mergeCell ref="L47:M47"/>
  </mergeCells>
  <pageMargins left="0.25" right="0.25" top="0.75" bottom="0.75" header="0.3" footer="0.3"/>
  <pageSetup paperSize="5" scale="67" fitToHeight="0" orientation="landscape" r:id="rId1"/>
  <rowBreaks count="1" manualBreakCount="1">
    <brk id="46"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pageSetUpPr fitToPage="1"/>
  </sheetPr>
  <dimension ref="A1:AJ111"/>
  <sheetViews>
    <sheetView showGridLines="0" zoomScale="85" zoomScaleNormal="85" workbookViewId="0">
      <pane xSplit="1" ySplit="6" topLeftCell="B7" activePane="bottomRight" state="frozen"/>
      <selection activeCell="A62" sqref="A62"/>
      <selection pane="topRight" activeCell="A62" sqref="A62"/>
      <selection pane="bottomLeft" activeCell="A62" sqref="A62"/>
      <selection pane="bottomRight" activeCell="A5" sqref="A5"/>
    </sheetView>
  </sheetViews>
  <sheetFormatPr defaultColWidth="9.140625" defaultRowHeight="15" x14ac:dyDescent="0.25"/>
  <cols>
    <col min="1" max="1" width="116.7109375" style="1" customWidth="1"/>
    <col min="2" max="2" width="14" style="22" customWidth="1"/>
    <col min="3" max="3" width="14" style="23" customWidth="1"/>
    <col min="4" max="4" width="14" style="22" customWidth="1"/>
    <col min="5" max="5" width="14" style="23" customWidth="1"/>
    <col min="6" max="6" width="14" style="22" customWidth="1"/>
    <col min="7" max="7" width="14" style="23" customWidth="1"/>
    <col min="8" max="9" width="14" style="1" customWidth="1"/>
    <col min="10" max="13" width="13.28515625" style="1" customWidth="1"/>
    <col min="14" max="16384" width="9.140625" style="1"/>
  </cols>
  <sheetData>
    <row r="1" spans="1:13" ht="18.75" x14ac:dyDescent="0.3">
      <c r="A1" s="78" t="s">
        <v>216</v>
      </c>
      <c r="B1" s="78"/>
      <c r="C1" s="78"/>
      <c r="D1" s="78"/>
      <c r="E1" s="78"/>
      <c r="F1" s="78"/>
      <c r="G1" s="78"/>
      <c r="H1" s="78"/>
      <c r="I1" s="78"/>
      <c r="J1" s="78"/>
      <c r="K1" s="78"/>
      <c r="L1" s="78"/>
      <c r="M1" s="78"/>
    </row>
    <row r="2" spans="1:13" ht="16.5" x14ac:dyDescent="0.25">
      <c r="A2" s="103" t="s">
        <v>217</v>
      </c>
      <c r="B2" s="103"/>
      <c r="C2" s="103"/>
      <c r="D2" s="103"/>
      <c r="E2" s="103"/>
      <c r="F2" s="103"/>
      <c r="G2" s="103"/>
      <c r="H2" s="103"/>
      <c r="I2" s="103"/>
      <c r="J2" s="103"/>
      <c r="K2" s="103"/>
      <c r="L2" s="103"/>
      <c r="M2" s="103"/>
    </row>
    <row r="4" spans="1:13" x14ac:dyDescent="0.25">
      <c r="B4" s="98" t="s">
        <v>218</v>
      </c>
      <c r="C4" s="99"/>
      <c r="D4" s="99"/>
      <c r="E4" s="99"/>
      <c r="F4" s="99"/>
      <c r="G4" s="99"/>
      <c r="H4" s="99"/>
      <c r="I4" s="99"/>
      <c r="J4" s="99"/>
      <c r="K4" s="100"/>
      <c r="L4" s="104" t="s">
        <v>71</v>
      </c>
      <c r="M4" s="104"/>
    </row>
    <row r="5" spans="1:13" x14ac:dyDescent="0.25">
      <c r="B5" s="101">
        <v>2009</v>
      </c>
      <c r="C5" s="101"/>
      <c r="D5" s="101">
        <v>2011</v>
      </c>
      <c r="E5" s="101"/>
      <c r="F5" s="101">
        <v>2013</v>
      </c>
      <c r="G5" s="101"/>
      <c r="H5" s="101">
        <v>2015</v>
      </c>
      <c r="I5" s="101"/>
      <c r="J5" s="101">
        <v>2017</v>
      </c>
      <c r="K5" s="101"/>
      <c r="L5" s="102">
        <v>2017</v>
      </c>
      <c r="M5" s="102"/>
    </row>
    <row r="6" spans="1:13" x14ac:dyDescent="0.25">
      <c r="B6" s="15" t="s">
        <v>69</v>
      </c>
      <c r="C6" s="19" t="s">
        <v>70</v>
      </c>
      <c r="D6" s="15" t="s">
        <v>69</v>
      </c>
      <c r="E6" s="19" t="s">
        <v>70</v>
      </c>
      <c r="F6" s="15" t="s">
        <v>69</v>
      </c>
      <c r="G6" s="19" t="s">
        <v>70</v>
      </c>
      <c r="H6" s="8" t="s">
        <v>69</v>
      </c>
      <c r="I6" s="8" t="s">
        <v>70</v>
      </c>
      <c r="J6" s="8" t="s">
        <v>69</v>
      </c>
      <c r="K6" s="8" t="s">
        <v>70</v>
      </c>
      <c r="L6" s="46" t="s">
        <v>69</v>
      </c>
      <c r="M6" s="46" t="s">
        <v>70</v>
      </c>
    </row>
    <row r="7" spans="1:13" x14ac:dyDescent="0.25">
      <c r="A7" s="92" t="s">
        <v>55</v>
      </c>
      <c r="B7" s="93"/>
      <c r="C7" s="93"/>
      <c r="D7" s="93"/>
      <c r="E7" s="93"/>
      <c r="F7" s="93"/>
      <c r="G7" s="93"/>
      <c r="H7" s="93"/>
      <c r="I7" s="93"/>
      <c r="J7" s="93"/>
      <c r="K7" s="93"/>
      <c r="L7" s="76"/>
      <c r="M7" s="76"/>
    </row>
    <row r="8" spans="1:13" x14ac:dyDescent="0.25">
      <c r="A8" s="5" t="s">
        <v>0</v>
      </c>
      <c r="B8" s="13">
        <v>471973</v>
      </c>
      <c r="C8" s="17">
        <v>0.86880000000000002</v>
      </c>
      <c r="D8" s="13">
        <v>485699</v>
      </c>
      <c r="E8" s="17">
        <v>0.82989999999999997</v>
      </c>
      <c r="F8" s="13">
        <v>495792</v>
      </c>
      <c r="G8" s="17">
        <v>0.8841</v>
      </c>
      <c r="H8" s="13">
        <v>574162</v>
      </c>
      <c r="I8" s="17">
        <v>0.97199999999999998</v>
      </c>
      <c r="J8" s="12">
        <v>551215</v>
      </c>
      <c r="K8" s="16">
        <v>0.96009999999999995</v>
      </c>
      <c r="L8" s="12">
        <v>5040164</v>
      </c>
      <c r="M8" s="16">
        <v>0.93500000000000005</v>
      </c>
    </row>
    <row r="9" spans="1:13" x14ac:dyDescent="0.25">
      <c r="A9" s="6" t="s">
        <v>151</v>
      </c>
      <c r="B9" s="13">
        <v>369817</v>
      </c>
      <c r="C9" s="17">
        <v>0.68069999999999997</v>
      </c>
      <c r="D9" s="13">
        <v>361738</v>
      </c>
      <c r="E9" s="17">
        <v>0.61809999999999998</v>
      </c>
      <c r="F9" s="13">
        <v>368572</v>
      </c>
      <c r="G9" s="17">
        <v>0.65720000000000001</v>
      </c>
      <c r="H9" s="13">
        <v>404204</v>
      </c>
      <c r="I9" s="17">
        <v>0.68430000000000002</v>
      </c>
      <c r="J9" s="12">
        <v>364851</v>
      </c>
      <c r="K9" s="16">
        <v>0.63549999999999995</v>
      </c>
      <c r="L9" s="12">
        <v>3133456</v>
      </c>
      <c r="M9" s="16">
        <v>0.58130000000000004</v>
      </c>
    </row>
    <row r="10" spans="1:13" x14ac:dyDescent="0.25">
      <c r="A10" s="60" t="s">
        <v>152</v>
      </c>
      <c r="B10" s="13">
        <v>339138</v>
      </c>
      <c r="C10" s="17">
        <v>0.62419999999999998</v>
      </c>
      <c r="D10" s="13">
        <v>312159</v>
      </c>
      <c r="E10" s="17">
        <v>0.53339999999999999</v>
      </c>
      <c r="F10" s="13">
        <v>325023</v>
      </c>
      <c r="G10" s="17">
        <v>0.5796</v>
      </c>
      <c r="H10" s="13">
        <v>352471</v>
      </c>
      <c r="I10" s="17">
        <v>0.59670000000000001</v>
      </c>
      <c r="J10" s="12">
        <v>312490</v>
      </c>
      <c r="K10" s="16">
        <v>0.54430000000000001</v>
      </c>
      <c r="L10" s="12">
        <v>2663744</v>
      </c>
      <c r="M10" s="16">
        <v>0.49409999999999998</v>
      </c>
    </row>
    <row r="11" spans="1:13" x14ac:dyDescent="0.25">
      <c r="A11" s="60" t="s">
        <v>172</v>
      </c>
      <c r="B11" s="13">
        <v>30679</v>
      </c>
      <c r="C11" s="17">
        <v>5.6500000000000002E-2</v>
      </c>
      <c r="D11" s="13">
        <v>49579</v>
      </c>
      <c r="E11" s="17">
        <v>8.4699999999999998E-2</v>
      </c>
      <c r="F11" s="13">
        <v>43549</v>
      </c>
      <c r="G11" s="17">
        <v>7.7700000000000005E-2</v>
      </c>
      <c r="H11" s="13">
        <v>51734</v>
      </c>
      <c r="I11" s="17">
        <v>8.7599999999999997E-2</v>
      </c>
      <c r="J11" s="12">
        <v>52360</v>
      </c>
      <c r="K11" s="16">
        <v>9.1200000000000003E-2</v>
      </c>
      <c r="L11" s="12">
        <v>469711</v>
      </c>
      <c r="M11" s="16">
        <v>8.7099999999999997E-2</v>
      </c>
    </row>
    <row r="12" spans="1:13" x14ac:dyDescent="0.25">
      <c r="A12" s="6" t="s">
        <v>153</v>
      </c>
      <c r="B12" s="13">
        <v>102155</v>
      </c>
      <c r="C12" s="17">
        <v>0.188</v>
      </c>
      <c r="D12" s="13">
        <v>123961</v>
      </c>
      <c r="E12" s="17">
        <v>0.21179999999999999</v>
      </c>
      <c r="F12" s="13">
        <v>127220</v>
      </c>
      <c r="G12" s="17">
        <v>0.2268</v>
      </c>
      <c r="H12" s="13">
        <v>169958</v>
      </c>
      <c r="I12" s="17">
        <v>0.28770000000000001</v>
      </c>
      <c r="J12" s="12">
        <v>186364</v>
      </c>
      <c r="K12" s="16">
        <v>0.3246</v>
      </c>
      <c r="L12" s="12">
        <v>1906708</v>
      </c>
      <c r="M12" s="16">
        <v>0.35370000000000001</v>
      </c>
    </row>
    <row r="13" spans="1:13" x14ac:dyDescent="0.25">
      <c r="A13" s="60" t="s">
        <v>1</v>
      </c>
      <c r="B13" s="13">
        <v>54459</v>
      </c>
      <c r="C13" s="17">
        <v>0.1002</v>
      </c>
      <c r="D13" s="13">
        <v>71983</v>
      </c>
      <c r="E13" s="17">
        <v>0.123</v>
      </c>
      <c r="F13" s="13">
        <v>72505</v>
      </c>
      <c r="G13" s="17">
        <v>0.1293</v>
      </c>
      <c r="H13" s="13">
        <v>81438</v>
      </c>
      <c r="I13" s="17">
        <v>0.13789999999999999</v>
      </c>
      <c r="J13" s="12">
        <v>94585</v>
      </c>
      <c r="K13" s="16">
        <v>0.16470000000000001</v>
      </c>
      <c r="L13" s="12">
        <v>776305</v>
      </c>
      <c r="M13" s="16">
        <v>0.14399999999999999</v>
      </c>
    </row>
    <row r="14" spans="1:13" x14ac:dyDescent="0.25">
      <c r="A14" s="60" t="s">
        <v>95</v>
      </c>
      <c r="B14" s="13">
        <v>47697</v>
      </c>
      <c r="C14" s="17">
        <v>8.7800000000000003E-2</v>
      </c>
      <c r="D14" s="13">
        <v>51978</v>
      </c>
      <c r="E14" s="17">
        <v>8.8800000000000004E-2</v>
      </c>
      <c r="F14" s="13">
        <v>54715</v>
      </c>
      <c r="G14" s="17">
        <v>9.7600000000000006E-2</v>
      </c>
      <c r="H14" s="13">
        <v>88520</v>
      </c>
      <c r="I14" s="17">
        <v>0.14990000000000001</v>
      </c>
      <c r="J14" s="12">
        <v>91779</v>
      </c>
      <c r="K14" s="16">
        <v>0.15989999999999999</v>
      </c>
      <c r="L14" s="12">
        <v>1130403</v>
      </c>
      <c r="M14" s="16">
        <v>0.2097</v>
      </c>
    </row>
    <row r="15" spans="1:13" x14ac:dyDescent="0.25">
      <c r="A15" s="5" t="s">
        <v>4</v>
      </c>
      <c r="B15" s="13">
        <v>71305</v>
      </c>
      <c r="C15" s="17">
        <v>0.13120000000000001</v>
      </c>
      <c r="D15" s="13">
        <v>99574</v>
      </c>
      <c r="E15" s="17">
        <v>0.1701</v>
      </c>
      <c r="F15" s="13">
        <v>65024</v>
      </c>
      <c r="G15" s="17">
        <v>0.1159</v>
      </c>
      <c r="H15" s="13">
        <v>16547</v>
      </c>
      <c r="I15" s="17">
        <v>2.8000000000000001E-2</v>
      </c>
      <c r="J15" s="12">
        <v>22927</v>
      </c>
      <c r="K15" s="16">
        <v>3.9899999999999998E-2</v>
      </c>
      <c r="L15" s="12">
        <v>350423</v>
      </c>
      <c r="M15" s="16">
        <v>6.5000000000000002E-2</v>
      </c>
    </row>
    <row r="16" spans="1:13" x14ac:dyDescent="0.25">
      <c r="A16" s="5" t="s">
        <v>154</v>
      </c>
      <c r="B16" s="29" t="s">
        <v>72</v>
      </c>
      <c r="C16" s="29" t="s">
        <v>72</v>
      </c>
      <c r="D16" s="29" t="s">
        <v>72</v>
      </c>
      <c r="E16" s="29" t="s">
        <v>72</v>
      </c>
      <c r="F16" s="13">
        <v>66360</v>
      </c>
      <c r="G16" s="17">
        <v>0.1341</v>
      </c>
      <c r="H16" s="13">
        <v>85573</v>
      </c>
      <c r="I16" s="17">
        <v>0.14960000000000001</v>
      </c>
      <c r="J16" s="12">
        <v>80851</v>
      </c>
      <c r="K16" s="16">
        <v>0.14829999999999999</v>
      </c>
      <c r="L16" s="12">
        <v>792477</v>
      </c>
      <c r="M16" s="16">
        <v>0.15840000000000001</v>
      </c>
    </row>
    <row r="17" spans="1:36" x14ac:dyDescent="0.25">
      <c r="A17" s="7" t="s">
        <v>155</v>
      </c>
      <c r="B17" s="13">
        <v>223096</v>
      </c>
      <c r="C17" s="17">
        <v>0.93130000000000002</v>
      </c>
      <c r="D17" s="13">
        <v>171819</v>
      </c>
      <c r="E17" s="17">
        <v>0.85540000000000005</v>
      </c>
      <c r="F17" s="13">
        <v>162582</v>
      </c>
      <c r="G17" s="17">
        <v>0.82940000000000003</v>
      </c>
      <c r="H17" s="13">
        <v>209902</v>
      </c>
      <c r="I17" s="17">
        <v>0.85899999999999999</v>
      </c>
      <c r="J17" s="12">
        <v>205985</v>
      </c>
      <c r="K17" s="16">
        <v>0.86609999999999998</v>
      </c>
      <c r="L17" s="12">
        <v>1695325</v>
      </c>
      <c r="M17" s="16">
        <v>0.85940000000000005</v>
      </c>
    </row>
    <row r="18" spans="1:36" x14ac:dyDescent="0.25">
      <c r="A18" s="7" t="s">
        <v>156</v>
      </c>
      <c r="B18" s="13">
        <v>203400</v>
      </c>
      <c r="C18" s="17">
        <v>0.91149999999999998</v>
      </c>
      <c r="D18" s="13">
        <v>152285</v>
      </c>
      <c r="E18" s="17">
        <v>0.87050000000000005</v>
      </c>
      <c r="F18" s="13">
        <v>151949</v>
      </c>
      <c r="G18" s="17">
        <v>0.91610000000000003</v>
      </c>
      <c r="H18" s="13">
        <v>191358</v>
      </c>
      <c r="I18" s="17">
        <v>0.88929999999999998</v>
      </c>
      <c r="J18" s="12">
        <v>194361</v>
      </c>
      <c r="K18" s="16">
        <v>0.93559999999999999</v>
      </c>
      <c r="L18" s="12">
        <v>1563731</v>
      </c>
      <c r="M18" s="16">
        <v>0.90739999999999998</v>
      </c>
    </row>
    <row r="19" spans="1:36" x14ac:dyDescent="0.25">
      <c r="A19" s="92" t="s">
        <v>61</v>
      </c>
      <c r="B19" s="93"/>
      <c r="C19" s="93"/>
      <c r="D19" s="93"/>
      <c r="E19" s="93"/>
      <c r="F19" s="93"/>
      <c r="G19" s="93"/>
      <c r="H19" s="93"/>
      <c r="I19" s="93"/>
      <c r="J19" s="93"/>
      <c r="K19" s="93"/>
      <c r="L19" s="76"/>
      <c r="M19" s="76"/>
    </row>
    <row r="20" spans="1:36" x14ac:dyDescent="0.25">
      <c r="A20" s="33" t="s">
        <v>16</v>
      </c>
      <c r="B20" s="13">
        <v>464376</v>
      </c>
      <c r="C20" s="17">
        <v>0.85799999999999998</v>
      </c>
      <c r="D20" s="13">
        <v>486489</v>
      </c>
      <c r="E20" s="17">
        <v>0.83320000000000005</v>
      </c>
      <c r="F20" s="13">
        <v>455460</v>
      </c>
      <c r="G20" s="17">
        <v>0.81269999999999998</v>
      </c>
      <c r="H20" s="13">
        <v>494474</v>
      </c>
      <c r="I20" s="17">
        <v>0.84470000000000001</v>
      </c>
      <c r="J20" s="13">
        <v>472796</v>
      </c>
      <c r="K20" s="17">
        <v>0.83030000000000004</v>
      </c>
      <c r="L20" s="13">
        <v>4240858</v>
      </c>
      <c r="M20" s="17">
        <v>0.79290000000000005</v>
      </c>
    </row>
    <row r="21" spans="1:36" x14ac:dyDescent="0.25">
      <c r="A21" s="33" t="s">
        <v>27</v>
      </c>
      <c r="B21" s="13">
        <v>120560</v>
      </c>
      <c r="C21" s="17">
        <v>0.22320000000000001</v>
      </c>
      <c r="D21" s="13">
        <v>143243</v>
      </c>
      <c r="E21" s="17">
        <v>0.24829999999999999</v>
      </c>
      <c r="F21" s="13">
        <v>119333</v>
      </c>
      <c r="G21" s="17">
        <v>0.217</v>
      </c>
      <c r="H21" s="13">
        <v>129539</v>
      </c>
      <c r="I21" s="17">
        <v>0.22370000000000001</v>
      </c>
      <c r="J21" s="13">
        <v>154059</v>
      </c>
      <c r="K21" s="17">
        <v>0.27339999999999998</v>
      </c>
      <c r="L21" s="13">
        <v>1539564</v>
      </c>
      <c r="M21" s="17">
        <v>0.29060000000000002</v>
      </c>
    </row>
    <row r="22" spans="1:36" x14ac:dyDescent="0.25">
      <c r="A22" s="33" t="s">
        <v>28</v>
      </c>
      <c r="B22" s="13">
        <v>104717</v>
      </c>
      <c r="C22" s="17">
        <v>0.19389999999999999</v>
      </c>
      <c r="D22" s="13">
        <v>119627</v>
      </c>
      <c r="E22" s="17">
        <v>0.2074</v>
      </c>
      <c r="F22" s="13">
        <v>126989</v>
      </c>
      <c r="G22" s="17">
        <v>0.23100000000000001</v>
      </c>
      <c r="H22" s="13">
        <v>146389</v>
      </c>
      <c r="I22" s="17">
        <v>0.25280000000000002</v>
      </c>
      <c r="J22" s="13">
        <v>121940</v>
      </c>
      <c r="K22" s="17">
        <v>0.21640000000000001</v>
      </c>
      <c r="L22" s="13">
        <v>1187282</v>
      </c>
      <c r="M22" s="17">
        <v>0.22409999999999999</v>
      </c>
    </row>
    <row r="23" spans="1:36" x14ac:dyDescent="0.25">
      <c r="A23" s="33" t="s">
        <v>81</v>
      </c>
      <c r="B23" s="13">
        <v>314844</v>
      </c>
      <c r="C23" s="17">
        <v>0.58289999999999997</v>
      </c>
      <c r="D23" s="13">
        <v>313914</v>
      </c>
      <c r="E23" s="17">
        <v>0.54420000000000002</v>
      </c>
      <c r="F23" s="13">
        <v>303527</v>
      </c>
      <c r="G23" s="17">
        <v>0.55200000000000005</v>
      </c>
      <c r="H23" s="13">
        <v>303124</v>
      </c>
      <c r="I23" s="17">
        <v>0.52349999999999997</v>
      </c>
      <c r="J23" s="13">
        <v>287477</v>
      </c>
      <c r="K23" s="17">
        <v>0.51019999999999999</v>
      </c>
      <c r="L23" s="13">
        <v>2571287</v>
      </c>
      <c r="M23" s="17">
        <v>0.48530000000000001</v>
      </c>
    </row>
    <row r="24" spans="1:36" x14ac:dyDescent="0.25">
      <c r="A24" s="33" t="s">
        <v>80</v>
      </c>
      <c r="B24" s="13">
        <v>364377</v>
      </c>
      <c r="C24" s="17">
        <v>0.67469999999999997</v>
      </c>
      <c r="D24" s="13">
        <v>369723</v>
      </c>
      <c r="E24" s="17">
        <v>0.64170000000000005</v>
      </c>
      <c r="F24" s="13">
        <v>382361</v>
      </c>
      <c r="G24" s="17">
        <v>0.69950000000000001</v>
      </c>
      <c r="H24" s="13">
        <v>404732</v>
      </c>
      <c r="I24" s="17">
        <v>0.70469999999999999</v>
      </c>
      <c r="J24" s="13">
        <v>357230</v>
      </c>
      <c r="K24" s="17">
        <v>0.63400000000000001</v>
      </c>
      <c r="L24" s="13">
        <v>3291036</v>
      </c>
      <c r="M24" s="17">
        <v>0.62350000000000005</v>
      </c>
    </row>
    <row r="25" spans="1:36" x14ac:dyDescent="0.25">
      <c r="A25" s="33" t="s">
        <v>29</v>
      </c>
      <c r="B25" s="13">
        <v>215263</v>
      </c>
      <c r="C25" s="17">
        <v>0.3977</v>
      </c>
      <c r="D25" s="13">
        <v>235108</v>
      </c>
      <c r="E25" s="17">
        <v>0.40329999999999999</v>
      </c>
      <c r="F25" s="13">
        <v>203105</v>
      </c>
      <c r="G25" s="17">
        <v>0.36509999999999998</v>
      </c>
      <c r="H25" s="13">
        <v>233691</v>
      </c>
      <c r="I25" s="17">
        <v>0.39950000000000002</v>
      </c>
      <c r="J25" s="13">
        <v>192477</v>
      </c>
      <c r="K25" s="17">
        <v>0.33800000000000002</v>
      </c>
      <c r="L25" s="13">
        <v>1962944</v>
      </c>
      <c r="M25" s="17">
        <v>0.36809999999999998</v>
      </c>
    </row>
    <row r="26" spans="1:36" x14ac:dyDescent="0.25">
      <c r="A26" s="33" t="s">
        <v>74</v>
      </c>
      <c r="B26" s="13">
        <v>478902</v>
      </c>
      <c r="C26" s="17">
        <v>0.88990000000000002</v>
      </c>
      <c r="D26" s="13">
        <v>501779</v>
      </c>
      <c r="E26" s="17">
        <v>0.85729999999999995</v>
      </c>
      <c r="F26" s="13">
        <v>479831</v>
      </c>
      <c r="G26" s="17">
        <v>0.86050000000000004</v>
      </c>
      <c r="H26" s="13">
        <v>515807</v>
      </c>
      <c r="I26" s="17">
        <v>0.87370000000000003</v>
      </c>
      <c r="J26" s="13">
        <v>466001</v>
      </c>
      <c r="K26" s="17">
        <v>0.8196</v>
      </c>
      <c r="L26" s="13">
        <v>4508662</v>
      </c>
      <c r="M26" s="17">
        <v>0.84240000000000004</v>
      </c>
    </row>
    <row r="27" spans="1:36" x14ac:dyDescent="0.25">
      <c r="A27" s="94" t="s">
        <v>129</v>
      </c>
      <c r="B27" s="95"/>
      <c r="C27" s="95"/>
      <c r="D27" s="95"/>
      <c r="E27" s="95"/>
      <c r="F27" s="95"/>
      <c r="G27" s="95"/>
      <c r="H27" s="95"/>
      <c r="I27" s="95"/>
      <c r="J27" s="95"/>
      <c r="K27" s="96"/>
      <c r="L27" s="97"/>
      <c r="M27" s="97"/>
      <c r="N27" s="11"/>
      <c r="O27" s="11"/>
      <c r="P27" s="11"/>
      <c r="Q27" s="11"/>
      <c r="R27" s="11"/>
      <c r="S27" s="11"/>
      <c r="T27" s="11"/>
      <c r="U27" s="11"/>
      <c r="V27" s="11"/>
      <c r="W27" s="11"/>
      <c r="X27" s="11"/>
      <c r="Y27" s="11"/>
      <c r="Z27" s="11"/>
      <c r="AA27" s="11"/>
      <c r="AB27" s="11"/>
      <c r="AC27" s="11"/>
      <c r="AD27" s="11"/>
      <c r="AE27" s="11"/>
      <c r="AF27" s="11"/>
      <c r="AG27" s="11"/>
      <c r="AH27" s="11"/>
      <c r="AI27" s="11"/>
      <c r="AJ27" s="11"/>
    </row>
    <row r="28" spans="1:36" x14ac:dyDescent="0.25">
      <c r="A28" s="34" t="s">
        <v>125</v>
      </c>
      <c r="B28" s="29" t="s">
        <v>72</v>
      </c>
      <c r="C28" s="29" t="s">
        <v>72</v>
      </c>
      <c r="D28" s="29" t="s">
        <v>72</v>
      </c>
      <c r="E28" s="29" t="s">
        <v>72</v>
      </c>
      <c r="F28" s="29" t="s">
        <v>72</v>
      </c>
      <c r="G28" s="29" t="s">
        <v>72</v>
      </c>
      <c r="H28" s="29" t="s">
        <v>72</v>
      </c>
      <c r="I28" s="29" t="s">
        <v>72</v>
      </c>
      <c r="J28" s="13">
        <v>42990</v>
      </c>
      <c r="K28" s="17">
        <v>0.47649999999999998</v>
      </c>
      <c r="L28" s="13">
        <v>369714</v>
      </c>
      <c r="M28" s="17">
        <v>0.49759999999999999</v>
      </c>
      <c r="N28" s="11"/>
      <c r="O28" s="11"/>
      <c r="P28" s="11"/>
      <c r="Q28" s="11"/>
      <c r="R28" s="11"/>
      <c r="S28" s="11"/>
      <c r="T28" s="11"/>
      <c r="U28" s="11"/>
      <c r="V28" s="11"/>
      <c r="W28" s="11"/>
      <c r="X28" s="11"/>
      <c r="Y28" s="11"/>
      <c r="Z28" s="11"/>
      <c r="AA28" s="11"/>
      <c r="AB28" s="11"/>
      <c r="AC28" s="11"/>
      <c r="AD28" s="11"/>
      <c r="AE28" s="11"/>
      <c r="AF28" s="11"/>
      <c r="AG28" s="11"/>
      <c r="AH28" s="11"/>
      <c r="AI28" s="11"/>
      <c r="AJ28" s="11"/>
    </row>
    <row r="29" spans="1:36" x14ac:dyDescent="0.25">
      <c r="A29" s="34" t="s">
        <v>124</v>
      </c>
      <c r="B29" s="29" t="s">
        <v>72</v>
      </c>
      <c r="C29" s="29" t="s">
        <v>72</v>
      </c>
      <c r="D29" s="29" t="s">
        <v>72</v>
      </c>
      <c r="E29" s="29" t="s">
        <v>72</v>
      </c>
      <c r="F29" s="29" t="s">
        <v>72</v>
      </c>
      <c r="G29" s="29" t="s">
        <v>72</v>
      </c>
      <c r="H29" s="29" t="s">
        <v>72</v>
      </c>
      <c r="I29" s="29" t="s">
        <v>72</v>
      </c>
      <c r="J29" s="29" t="s">
        <v>72</v>
      </c>
      <c r="K29" s="29" t="s">
        <v>72</v>
      </c>
      <c r="L29" s="13">
        <v>61434</v>
      </c>
      <c r="M29" s="17">
        <v>8.2699999999999996E-2</v>
      </c>
      <c r="N29" s="11"/>
      <c r="O29" s="11"/>
      <c r="P29" s="11"/>
      <c r="Q29" s="11"/>
      <c r="R29" s="11"/>
      <c r="S29" s="11"/>
      <c r="T29" s="11"/>
      <c r="U29" s="11"/>
      <c r="V29" s="11"/>
      <c r="W29" s="11"/>
      <c r="X29" s="11"/>
      <c r="Y29" s="11"/>
      <c r="Z29" s="11"/>
      <c r="AA29" s="11"/>
      <c r="AB29" s="11"/>
      <c r="AC29" s="11"/>
      <c r="AD29" s="11"/>
      <c r="AE29" s="11"/>
      <c r="AF29" s="11"/>
      <c r="AG29" s="11"/>
      <c r="AH29" s="11"/>
      <c r="AI29" s="11"/>
      <c r="AJ29" s="11"/>
    </row>
    <row r="30" spans="1:36" x14ac:dyDescent="0.25">
      <c r="A30" s="34" t="s">
        <v>128</v>
      </c>
      <c r="B30" s="29" t="s">
        <v>72</v>
      </c>
      <c r="C30" s="29" t="s">
        <v>72</v>
      </c>
      <c r="D30" s="29" t="s">
        <v>72</v>
      </c>
      <c r="E30" s="29" t="s">
        <v>72</v>
      </c>
      <c r="F30" s="29" t="s">
        <v>72</v>
      </c>
      <c r="G30" s="29" t="s">
        <v>72</v>
      </c>
      <c r="H30" s="29" t="s">
        <v>72</v>
      </c>
      <c r="I30" s="29" t="s">
        <v>72</v>
      </c>
      <c r="J30" s="29" t="s">
        <v>72</v>
      </c>
      <c r="K30" s="29" t="s">
        <v>72</v>
      </c>
      <c r="L30" s="13">
        <v>44030</v>
      </c>
      <c r="M30" s="17">
        <v>5.9299999999999999E-2</v>
      </c>
      <c r="N30" s="11"/>
      <c r="O30" s="11"/>
      <c r="P30" s="11"/>
      <c r="Q30" s="11"/>
      <c r="R30" s="11"/>
      <c r="S30" s="11"/>
      <c r="T30" s="11"/>
      <c r="U30" s="11"/>
      <c r="V30" s="11"/>
      <c r="W30" s="11"/>
      <c r="X30" s="11"/>
      <c r="Y30" s="11"/>
      <c r="Z30" s="11"/>
      <c r="AA30" s="11"/>
      <c r="AB30" s="11"/>
      <c r="AC30" s="11"/>
      <c r="AD30" s="11"/>
      <c r="AE30" s="11"/>
      <c r="AF30" s="11"/>
      <c r="AG30" s="11"/>
      <c r="AH30" s="11"/>
      <c r="AI30" s="11"/>
      <c r="AJ30" s="11"/>
    </row>
    <row r="31" spans="1:36" x14ac:dyDescent="0.25">
      <c r="A31" s="34" t="s">
        <v>122</v>
      </c>
      <c r="B31" s="29" t="s">
        <v>72</v>
      </c>
      <c r="C31" s="29" t="s">
        <v>72</v>
      </c>
      <c r="D31" s="29" t="s">
        <v>72</v>
      </c>
      <c r="E31" s="29" t="s">
        <v>72</v>
      </c>
      <c r="F31" s="29" t="s">
        <v>72</v>
      </c>
      <c r="G31" s="29" t="s">
        <v>72</v>
      </c>
      <c r="H31" s="29" t="s">
        <v>72</v>
      </c>
      <c r="I31" s="29" t="s">
        <v>72</v>
      </c>
      <c r="J31" s="29" t="s">
        <v>72</v>
      </c>
      <c r="K31" s="29" t="s">
        <v>72</v>
      </c>
      <c r="L31" s="13">
        <v>36305</v>
      </c>
      <c r="M31" s="17">
        <v>4.8899999999999999E-2</v>
      </c>
      <c r="N31" s="11"/>
      <c r="O31" s="11"/>
      <c r="P31" s="11"/>
      <c r="Q31" s="11"/>
      <c r="R31" s="11"/>
      <c r="S31" s="11"/>
      <c r="T31" s="11"/>
      <c r="U31" s="11"/>
      <c r="V31" s="11"/>
      <c r="W31" s="11"/>
      <c r="X31" s="11"/>
      <c r="Y31" s="11"/>
      <c r="Z31" s="11"/>
      <c r="AA31" s="11"/>
      <c r="AB31" s="11"/>
      <c r="AC31" s="11"/>
      <c r="AD31" s="11"/>
      <c r="AE31" s="11"/>
      <c r="AF31" s="11"/>
      <c r="AG31" s="11"/>
      <c r="AH31" s="11"/>
      <c r="AI31" s="11"/>
      <c r="AJ31" s="11"/>
    </row>
    <row r="32" spans="1:36" x14ac:dyDescent="0.25">
      <c r="A32" s="34" t="s">
        <v>126</v>
      </c>
      <c r="B32" s="29" t="s">
        <v>72</v>
      </c>
      <c r="C32" s="29" t="s">
        <v>72</v>
      </c>
      <c r="D32" s="29" t="s">
        <v>72</v>
      </c>
      <c r="E32" s="29" t="s">
        <v>72</v>
      </c>
      <c r="F32" s="29" t="s">
        <v>72</v>
      </c>
      <c r="G32" s="29" t="s">
        <v>72</v>
      </c>
      <c r="H32" s="29" t="s">
        <v>72</v>
      </c>
      <c r="I32" s="29" t="s">
        <v>72</v>
      </c>
      <c r="J32" s="29" t="s">
        <v>72</v>
      </c>
      <c r="K32" s="29" t="s">
        <v>72</v>
      </c>
      <c r="L32" s="13">
        <v>32022</v>
      </c>
      <c r="M32" s="17">
        <v>4.3099999999999999E-2</v>
      </c>
      <c r="N32" s="11"/>
      <c r="O32" s="11"/>
      <c r="P32" s="11"/>
      <c r="Q32" s="11"/>
      <c r="R32" s="11"/>
      <c r="S32" s="11"/>
      <c r="T32" s="11"/>
      <c r="U32" s="11"/>
      <c r="V32" s="11"/>
      <c r="W32" s="11"/>
      <c r="X32" s="11"/>
      <c r="Y32" s="11"/>
      <c r="Z32" s="11"/>
      <c r="AA32" s="11"/>
      <c r="AB32" s="11"/>
      <c r="AC32" s="11"/>
      <c r="AD32" s="11"/>
      <c r="AE32" s="11"/>
      <c r="AF32" s="11"/>
      <c r="AG32" s="11"/>
      <c r="AH32" s="11"/>
      <c r="AI32" s="11"/>
      <c r="AJ32" s="11"/>
    </row>
    <row r="33" spans="1:36" x14ac:dyDescent="0.25">
      <c r="A33" s="34" t="s">
        <v>127</v>
      </c>
      <c r="B33" s="29" t="s">
        <v>72</v>
      </c>
      <c r="C33" s="29" t="s">
        <v>72</v>
      </c>
      <c r="D33" s="29" t="s">
        <v>72</v>
      </c>
      <c r="E33" s="29" t="s">
        <v>72</v>
      </c>
      <c r="F33" s="29" t="s">
        <v>72</v>
      </c>
      <c r="G33" s="29" t="s">
        <v>72</v>
      </c>
      <c r="H33" s="29" t="s">
        <v>72</v>
      </c>
      <c r="I33" s="29" t="s">
        <v>72</v>
      </c>
      <c r="J33" s="29" t="s">
        <v>72</v>
      </c>
      <c r="K33" s="29" t="s">
        <v>72</v>
      </c>
      <c r="L33" s="13">
        <v>31346</v>
      </c>
      <c r="M33" s="17">
        <v>4.2200000000000001E-2</v>
      </c>
      <c r="N33" s="11"/>
      <c r="O33" s="11"/>
      <c r="P33" s="11"/>
      <c r="Q33" s="11"/>
      <c r="R33" s="11"/>
      <c r="S33" s="11"/>
      <c r="T33" s="11"/>
      <c r="U33" s="11"/>
      <c r="V33" s="11"/>
      <c r="W33" s="11"/>
      <c r="X33" s="11"/>
      <c r="Y33" s="11"/>
      <c r="Z33" s="11"/>
      <c r="AA33" s="11"/>
      <c r="AB33" s="11"/>
      <c r="AC33" s="11"/>
      <c r="AD33" s="11"/>
      <c r="AE33" s="11"/>
      <c r="AF33" s="11"/>
      <c r="AG33" s="11"/>
      <c r="AH33" s="11"/>
      <c r="AI33" s="11"/>
      <c r="AJ33" s="11"/>
    </row>
    <row r="34" spans="1:36" x14ac:dyDescent="0.25">
      <c r="A34" s="34" t="s">
        <v>123</v>
      </c>
      <c r="B34" s="29" t="s">
        <v>72</v>
      </c>
      <c r="C34" s="29" t="s">
        <v>72</v>
      </c>
      <c r="D34" s="29" t="s">
        <v>72</v>
      </c>
      <c r="E34" s="29" t="s">
        <v>72</v>
      </c>
      <c r="F34" s="29" t="s">
        <v>72</v>
      </c>
      <c r="G34" s="29" t="s">
        <v>72</v>
      </c>
      <c r="H34" s="29" t="s">
        <v>72</v>
      </c>
      <c r="I34" s="29" t="s">
        <v>72</v>
      </c>
      <c r="J34" s="29" t="s">
        <v>72</v>
      </c>
      <c r="K34" s="29" t="s">
        <v>72</v>
      </c>
      <c r="L34" s="13">
        <v>23532</v>
      </c>
      <c r="M34" s="17">
        <v>3.1699999999999999E-2</v>
      </c>
      <c r="N34" s="11"/>
      <c r="O34" s="11"/>
      <c r="P34" s="11"/>
      <c r="Q34" s="11"/>
      <c r="R34" s="11"/>
      <c r="S34" s="11"/>
      <c r="T34" s="11"/>
      <c r="U34" s="11"/>
      <c r="V34" s="11"/>
      <c r="W34" s="11"/>
      <c r="X34" s="11"/>
      <c r="Y34" s="11"/>
      <c r="Z34" s="11"/>
      <c r="AA34" s="11"/>
      <c r="AB34" s="11"/>
      <c r="AC34" s="11"/>
      <c r="AD34" s="11"/>
      <c r="AE34" s="11"/>
      <c r="AF34" s="11"/>
      <c r="AG34" s="11"/>
      <c r="AH34" s="11"/>
      <c r="AI34" s="11"/>
      <c r="AJ34" s="11"/>
    </row>
    <row r="35" spans="1:36" x14ac:dyDescent="0.25">
      <c r="A35" s="33" t="s">
        <v>121</v>
      </c>
      <c r="B35" s="29" t="s">
        <v>72</v>
      </c>
      <c r="C35" s="29" t="s">
        <v>72</v>
      </c>
      <c r="D35" s="29" t="s">
        <v>72</v>
      </c>
      <c r="E35" s="29" t="s">
        <v>72</v>
      </c>
      <c r="F35" s="29" t="s">
        <v>72</v>
      </c>
      <c r="G35" s="29" t="s">
        <v>72</v>
      </c>
      <c r="H35" s="29" t="s">
        <v>72</v>
      </c>
      <c r="I35" s="29" t="s">
        <v>72</v>
      </c>
      <c r="J35" s="29">
        <v>21107</v>
      </c>
      <c r="K35" s="17">
        <v>0.23400000000000001</v>
      </c>
      <c r="L35" s="13">
        <v>144671</v>
      </c>
      <c r="M35" s="17">
        <v>0.19470000000000001</v>
      </c>
      <c r="N35" s="11"/>
      <c r="O35" s="11"/>
      <c r="P35" s="11"/>
      <c r="Q35" s="11"/>
      <c r="R35" s="11"/>
      <c r="S35" s="11"/>
      <c r="T35" s="11"/>
      <c r="U35" s="11"/>
      <c r="V35" s="11"/>
      <c r="W35" s="11"/>
      <c r="X35" s="11"/>
      <c r="Y35" s="11"/>
      <c r="Z35" s="11"/>
      <c r="AA35" s="11"/>
      <c r="AB35" s="11"/>
      <c r="AC35" s="11"/>
      <c r="AD35" s="11"/>
      <c r="AE35" s="11"/>
      <c r="AF35" s="11"/>
      <c r="AG35" s="11"/>
      <c r="AH35" s="11"/>
      <c r="AI35" s="11"/>
      <c r="AJ35" s="11"/>
    </row>
    <row r="36" spans="1:36" x14ac:dyDescent="0.25">
      <c r="A36" s="94" t="s">
        <v>75</v>
      </c>
      <c r="B36" s="95"/>
      <c r="C36" s="95"/>
      <c r="D36" s="95"/>
      <c r="E36" s="95"/>
      <c r="F36" s="95"/>
      <c r="G36" s="95"/>
      <c r="H36" s="95"/>
      <c r="I36" s="95"/>
      <c r="J36" s="95"/>
      <c r="K36" s="96"/>
      <c r="L36" s="97"/>
      <c r="M36" s="97"/>
    </row>
    <row r="37" spans="1:36" x14ac:dyDescent="0.25">
      <c r="A37" s="33" t="s">
        <v>13</v>
      </c>
      <c r="B37" s="13">
        <v>447320</v>
      </c>
      <c r="C37" s="17">
        <v>0.83630000000000004</v>
      </c>
      <c r="D37" s="13">
        <v>468793</v>
      </c>
      <c r="E37" s="17">
        <v>0.81140000000000001</v>
      </c>
      <c r="F37" s="13">
        <v>432670</v>
      </c>
      <c r="G37" s="17">
        <v>0.7792</v>
      </c>
      <c r="H37" s="13">
        <v>489988</v>
      </c>
      <c r="I37" s="17">
        <v>0.83850000000000002</v>
      </c>
      <c r="J37" s="13">
        <v>433322</v>
      </c>
      <c r="K37" s="17">
        <v>0.76839999999999997</v>
      </c>
      <c r="L37" s="13">
        <v>3964426</v>
      </c>
      <c r="M37" s="17">
        <v>0.74739999999999995</v>
      </c>
    </row>
    <row r="38" spans="1:36" x14ac:dyDescent="0.25">
      <c r="A38" s="33" t="s">
        <v>14</v>
      </c>
      <c r="B38" s="13">
        <v>36524</v>
      </c>
      <c r="C38" s="17">
        <v>6.83E-2</v>
      </c>
      <c r="D38" s="13">
        <v>36630</v>
      </c>
      <c r="E38" s="17">
        <v>6.3399999999999998E-2</v>
      </c>
      <c r="F38" s="13">
        <v>48871</v>
      </c>
      <c r="G38" s="17">
        <v>8.7999999999999995E-2</v>
      </c>
      <c r="H38" s="13">
        <v>23218</v>
      </c>
      <c r="I38" s="17">
        <v>3.9699999999999999E-2</v>
      </c>
      <c r="J38" s="13">
        <v>21413</v>
      </c>
      <c r="K38" s="17">
        <v>3.7999999999999999E-2</v>
      </c>
      <c r="L38" s="13">
        <v>379951</v>
      </c>
      <c r="M38" s="17">
        <v>7.1599999999999997E-2</v>
      </c>
    </row>
    <row r="39" spans="1:36" x14ac:dyDescent="0.25">
      <c r="A39" s="33" t="s">
        <v>15</v>
      </c>
      <c r="B39" s="13">
        <v>24034</v>
      </c>
      <c r="C39" s="17">
        <v>4.4900000000000002E-2</v>
      </c>
      <c r="D39" s="13">
        <v>35404</v>
      </c>
      <c r="E39" s="17">
        <v>6.13E-2</v>
      </c>
      <c r="F39" s="13">
        <v>25070</v>
      </c>
      <c r="G39" s="17">
        <v>4.5100000000000001E-2</v>
      </c>
      <c r="H39" s="13">
        <v>12052</v>
      </c>
      <c r="I39" s="17">
        <v>2.06E-2</v>
      </c>
      <c r="J39" s="13">
        <v>19706</v>
      </c>
      <c r="K39" s="17">
        <v>3.49E-2</v>
      </c>
      <c r="L39" s="13">
        <v>178707</v>
      </c>
      <c r="M39" s="17">
        <v>3.3700000000000001E-2</v>
      </c>
    </row>
    <row r="40" spans="1:36" x14ac:dyDescent="0.25">
      <c r="A40" s="34" t="s">
        <v>157</v>
      </c>
      <c r="B40" s="13">
        <v>26995</v>
      </c>
      <c r="C40" s="17">
        <v>5.0500000000000003E-2</v>
      </c>
      <c r="D40" s="13">
        <v>36949</v>
      </c>
      <c r="E40" s="17">
        <v>6.3899999999999998E-2</v>
      </c>
      <c r="F40" s="13">
        <v>48697</v>
      </c>
      <c r="G40" s="17">
        <v>8.77E-2</v>
      </c>
      <c r="H40" s="13">
        <v>59112</v>
      </c>
      <c r="I40" s="17">
        <v>0.1012</v>
      </c>
      <c r="J40" s="13">
        <v>89463</v>
      </c>
      <c r="K40" s="17">
        <v>0.15859999999999999</v>
      </c>
      <c r="L40" s="13">
        <v>781370</v>
      </c>
      <c r="M40" s="17">
        <v>0.14729999999999999</v>
      </c>
    </row>
    <row r="41" spans="1:36" x14ac:dyDescent="0.25">
      <c r="A41" s="94" t="s">
        <v>26</v>
      </c>
      <c r="B41" s="95"/>
      <c r="C41" s="95"/>
      <c r="D41" s="95"/>
      <c r="E41" s="95"/>
      <c r="F41" s="95"/>
      <c r="G41" s="95"/>
      <c r="H41" s="95"/>
      <c r="I41" s="95"/>
      <c r="J41" s="95"/>
      <c r="K41" s="96"/>
      <c r="L41" s="97"/>
      <c r="M41" s="97"/>
    </row>
    <row r="42" spans="1:36" x14ac:dyDescent="0.25">
      <c r="A42" s="33" t="s">
        <v>19</v>
      </c>
      <c r="B42" s="13">
        <v>431350</v>
      </c>
      <c r="C42" s="17">
        <v>0.80330000000000001</v>
      </c>
      <c r="D42" s="13">
        <v>469422</v>
      </c>
      <c r="E42" s="17">
        <v>0.80389999999999995</v>
      </c>
      <c r="F42" s="13">
        <v>456474</v>
      </c>
      <c r="G42" s="17">
        <v>0.81730000000000003</v>
      </c>
      <c r="H42" s="13">
        <v>470627</v>
      </c>
      <c r="I42" s="17">
        <v>0.80389999999999995</v>
      </c>
      <c r="J42" s="13">
        <v>438440</v>
      </c>
      <c r="K42" s="17">
        <v>0.77029999999999998</v>
      </c>
      <c r="L42" s="13">
        <v>4171963</v>
      </c>
      <c r="M42" s="17">
        <v>0.78169999999999995</v>
      </c>
    </row>
    <row r="43" spans="1:36" x14ac:dyDescent="0.25">
      <c r="A43" s="33" t="s">
        <v>17</v>
      </c>
      <c r="B43" s="13">
        <v>55247</v>
      </c>
      <c r="C43" s="17">
        <v>0.10290000000000001</v>
      </c>
      <c r="D43" s="13">
        <v>77170</v>
      </c>
      <c r="E43" s="17">
        <v>0.13220000000000001</v>
      </c>
      <c r="F43" s="13">
        <v>77065</v>
      </c>
      <c r="G43" s="17">
        <v>0.13800000000000001</v>
      </c>
      <c r="H43" s="13">
        <v>87437</v>
      </c>
      <c r="I43" s="17">
        <v>0.14940000000000001</v>
      </c>
      <c r="J43" s="13">
        <v>70882</v>
      </c>
      <c r="K43" s="17">
        <v>0.1245</v>
      </c>
      <c r="L43" s="13">
        <v>707190</v>
      </c>
      <c r="M43" s="17">
        <v>0.13250000000000001</v>
      </c>
    </row>
    <row r="44" spans="1:36" x14ac:dyDescent="0.25">
      <c r="A44" s="33" t="s">
        <v>18</v>
      </c>
      <c r="B44" s="13">
        <v>50379</v>
      </c>
      <c r="C44" s="17">
        <v>9.3799999999999994E-2</v>
      </c>
      <c r="D44" s="13">
        <v>37307</v>
      </c>
      <c r="E44" s="17">
        <v>6.3899999999999998E-2</v>
      </c>
      <c r="F44" s="13">
        <v>24943</v>
      </c>
      <c r="G44" s="17">
        <v>4.4699999999999997E-2</v>
      </c>
      <c r="H44" s="13">
        <v>27336</v>
      </c>
      <c r="I44" s="17">
        <v>4.6699999999999998E-2</v>
      </c>
      <c r="J44" s="13">
        <v>59853</v>
      </c>
      <c r="K44" s="17">
        <v>0.1052</v>
      </c>
      <c r="L44" s="13">
        <v>457771</v>
      </c>
      <c r="M44" s="17">
        <v>8.5800000000000001E-2</v>
      </c>
    </row>
    <row r="45" spans="1:36" x14ac:dyDescent="0.25">
      <c r="A45" s="3" t="s">
        <v>24</v>
      </c>
      <c r="B45" s="13">
        <v>58850</v>
      </c>
      <c r="C45" s="17">
        <v>0.55720000000000003</v>
      </c>
      <c r="D45" s="13">
        <v>74412</v>
      </c>
      <c r="E45" s="17">
        <v>0.67679999999999996</v>
      </c>
      <c r="F45" s="13">
        <v>68636</v>
      </c>
      <c r="G45" s="17">
        <v>0.67889999999999995</v>
      </c>
      <c r="H45" s="13">
        <v>75165</v>
      </c>
      <c r="I45" s="17">
        <v>0.68159999999999998</v>
      </c>
      <c r="J45" s="13">
        <v>93030</v>
      </c>
      <c r="K45" s="17">
        <v>0.71850000000000003</v>
      </c>
      <c r="L45" s="13">
        <v>723516</v>
      </c>
      <c r="M45" s="17">
        <v>0.63649999999999995</v>
      </c>
    </row>
    <row r="46" spans="1:36" x14ac:dyDescent="0.25">
      <c r="A46" s="3" t="s">
        <v>20</v>
      </c>
      <c r="B46" s="13">
        <v>46776</v>
      </c>
      <c r="C46" s="17">
        <v>0.44280000000000003</v>
      </c>
      <c r="D46" s="13">
        <v>35535</v>
      </c>
      <c r="E46" s="17">
        <v>0.32319999999999999</v>
      </c>
      <c r="F46" s="13">
        <v>32468</v>
      </c>
      <c r="G46" s="17">
        <v>0.3211</v>
      </c>
      <c r="H46" s="13">
        <v>35113</v>
      </c>
      <c r="I46" s="17">
        <v>0.31840000000000002</v>
      </c>
      <c r="J46" s="13">
        <v>36444</v>
      </c>
      <c r="K46" s="17">
        <v>0.28149999999999997</v>
      </c>
      <c r="L46" s="13">
        <v>413127</v>
      </c>
      <c r="M46" s="17">
        <v>0.36349999999999999</v>
      </c>
    </row>
    <row r="47" spans="1:36" x14ac:dyDescent="0.25">
      <c r="A47" s="92" t="s">
        <v>60</v>
      </c>
      <c r="B47" s="93"/>
      <c r="C47" s="93"/>
      <c r="D47" s="93"/>
      <c r="E47" s="93"/>
      <c r="F47" s="93"/>
      <c r="G47" s="93"/>
      <c r="H47" s="93"/>
      <c r="I47" s="93"/>
      <c r="J47" s="93"/>
      <c r="K47" s="93"/>
      <c r="L47" s="76"/>
      <c r="M47" s="76"/>
    </row>
    <row r="48" spans="1:36" x14ac:dyDescent="0.25">
      <c r="A48" s="94" t="s">
        <v>34</v>
      </c>
      <c r="B48" s="95"/>
      <c r="C48" s="95"/>
      <c r="D48" s="95"/>
      <c r="E48" s="95"/>
      <c r="F48" s="95"/>
      <c r="G48" s="95"/>
      <c r="H48" s="95"/>
      <c r="I48" s="95"/>
      <c r="J48" s="95"/>
      <c r="K48" s="96"/>
      <c r="L48" s="97"/>
      <c r="M48" s="97"/>
    </row>
    <row r="49" spans="1:36" x14ac:dyDescent="0.25">
      <c r="A49" s="33" t="s">
        <v>67</v>
      </c>
      <c r="B49" s="13">
        <v>84314</v>
      </c>
      <c r="C49" s="17">
        <v>0.15620000000000001</v>
      </c>
      <c r="D49" s="13">
        <v>70788</v>
      </c>
      <c r="E49" s="17">
        <v>0.12139999999999999</v>
      </c>
      <c r="F49" s="13">
        <v>71752</v>
      </c>
      <c r="G49" s="17">
        <v>0.129</v>
      </c>
      <c r="H49" s="13">
        <v>80283</v>
      </c>
      <c r="I49" s="17">
        <v>0.13769999999999999</v>
      </c>
      <c r="J49" s="13">
        <v>76330</v>
      </c>
      <c r="K49" s="17">
        <v>0.13489999999999999</v>
      </c>
      <c r="L49" s="13">
        <v>837470</v>
      </c>
      <c r="M49" s="17">
        <v>0.15679999999999999</v>
      </c>
    </row>
    <row r="50" spans="1:36" x14ac:dyDescent="0.25">
      <c r="A50" s="27" t="s">
        <v>158</v>
      </c>
      <c r="B50" s="29" t="s">
        <v>72</v>
      </c>
      <c r="C50" s="29" t="s">
        <v>72</v>
      </c>
      <c r="D50" s="29" t="s">
        <v>72</v>
      </c>
      <c r="E50" s="29" t="s">
        <v>72</v>
      </c>
      <c r="F50" s="29" t="s">
        <v>72</v>
      </c>
      <c r="G50" s="29" t="s">
        <v>72</v>
      </c>
      <c r="H50" s="29" t="s">
        <v>72</v>
      </c>
      <c r="I50" s="29" t="s">
        <v>72</v>
      </c>
      <c r="J50" s="13">
        <v>60133</v>
      </c>
      <c r="K50" s="17">
        <v>0.7984</v>
      </c>
      <c r="L50" s="13">
        <v>594433</v>
      </c>
      <c r="M50" s="17">
        <v>0.72519999999999996</v>
      </c>
      <c r="N50" s="11"/>
      <c r="O50" s="11"/>
      <c r="P50" s="11"/>
      <c r="Q50" s="11"/>
      <c r="R50" s="11"/>
      <c r="S50" s="11"/>
      <c r="T50" s="11"/>
      <c r="U50" s="11"/>
      <c r="V50" s="11"/>
      <c r="W50" s="11"/>
      <c r="X50" s="11"/>
      <c r="Y50" s="11"/>
      <c r="Z50" s="11"/>
      <c r="AA50" s="11"/>
      <c r="AB50" s="11"/>
      <c r="AC50" s="11"/>
      <c r="AD50" s="11"/>
      <c r="AE50" s="11"/>
      <c r="AF50" s="11"/>
      <c r="AG50" s="11"/>
      <c r="AH50" s="11"/>
      <c r="AI50" s="11"/>
      <c r="AJ50" s="11"/>
    </row>
    <row r="51" spans="1:36" x14ac:dyDescent="0.25">
      <c r="A51" s="27" t="s">
        <v>159</v>
      </c>
      <c r="B51" s="29" t="s">
        <v>72</v>
      </c>
      <c r="C51" s="29" t="s">
        <v>72</v>
      </c>
      <c r="D51" s="29" t="s">
        <v>72</v>
      </c>
      <c r="E51" s="29" t="s">
        <v>72</v>
      </c>
      <c r="F51" s="29" t="s">
        <v>72</v>
      </c>
      <c r="G51" s="29" t="s">
        <v>72</v>
      </c>
      <c r="H51" s="29" t="s">
        <v>72</v>
      </c>
      <c r="I51" s="29" t="s">
        <v>72</v>
      </c>
      <c r="J51" s="13">
        <v>29043</v>
      </c>
      <c r="K51" s="17">
        <v>0.3856</v>
      </c>
      <c r="L51" s="13">
        <v>354986</v>
      </c>
      <c r="M51" s="17">
        <v>0.43309999999999998</v>
      </c>
      <c r="N51" s="11"/>
      <c r="O51" s="11"/>
      <c r="P51" s="11"/>
      <c r="Q51" s="11"/>
      <c r="R51" s="11"/>
      <c r="S51" s="11"/>
      <c r="T51" s="11"/>
      <c r="U51" s="11"/>
      <c r="V51" s="11"/>
      <c r="W51" s="11"/>
      <c r="X51" s="11"/>
      <c r="Y51" s="11"/>
      <c r="Z51" s="11"/>
      <c r="AA51" s="11"/>
      <c r="AB51" s="11"/>
      <c r="AC51" s="11"/>
      <c r="AD51" s="11"/>
      <c r="AE51" s="11"/>
      <c r="AF51" s="11"/>
      <c r="AG51" s="11"/>
      <c r="AH51" s="11"/>
      <c r="AI51" s="11"/>
      <c r="AJ51" s="11"/>
    </row>
    <row r="52" spans="1:36" x14ac:dyDescent="0.25">
      <c r="A52" s="33" t="s">
        <v>36</v>
      </c>
      <c r="B52" s="13">
        <v>31881</v>
      </c>
      <c r="C52" s="17">
        <v>6.7599999999999993E-2</v>
      </c>
      <c r="D52" s="13">
        <v>33235</v>
      </c>
      <c r="E52" s="17">
        <v>6.8500000000000005E-2</v>
      </c>
      <c r="F52" s="13">
        <v>20964</v>
      </c>
      <c r="G52" s="17">
        <v>4.2299999999999997E-2</v>
      </c>
      <c r="H52" s="13">
        <v>47495</v>
      </c>
      <c r="I52" s="17">
        <v>8.3099999999999993E-2</v>
      </c>
      <c r="J52" s="13">
        <v>58556</v>
      </c>
      <c r="K52" s="17">
        <v>0.1071</v>
      </c>
      <c r="L52" s="13">
        <v>570212</v>
      </c>
      <c r="M52" s="17">
        <v>0.1138</v>
      </c>
    </row>
    <row r="53" spans="1:36" x14ac:dyDescent="0.25">
      <c r="A53" s="27" t="s">
        <v>158</v>
      </c>
      <c r="B53" s="29" t="s">
        <v>72</v>
      </c>
      <c r="C53" s="29" t="s">
        <v>72</v>
      </c>
      <c r="D53" s="29" t="s">
        <v>72</v>
      </c>
      <c r="E53" s="29" t="s">
        <v>72</v>
      </c>
      <c r="F53" s="29" t="s">
        <v>72</v>
      </c>
      <c r="G53" s="29" t="s">
        <v>72</v>
      </c>
      <c r="H53" s="29" t="s">
        <v>72</v>
      </c>
      <c r="I53" s="29" t="s">
        <v>72</v>
      </c>
      <c r="J53" s="13">
        <v>40441</v>
      </c>
      <c r="K53" s="17">
        <v>0.69059999999999999</v>
      </c>
      <c r="L53" s="13">
        <v>358711</v>
      </c>
      <c r="M53" s="17">
        <v>0.64500000000000002</v>
      </c>
    </row>
    <row r="54" spans="1:36" x14ac:dyDescent="0.25">
      <c r="A54" s="27" t="s">
        <v>159</v>
      </c>
      <c r="B54" s="29" t="s">
        <v>72</v>
      </c>
      <c r="C54" s="29" t="s">
        <v>72</v>
      </c>
      <c r="D54" s="29" t="s">
        <v>72</v>
      </c>
      <c r="E54" s="29" t="s">
        <v>72</v>
      </c>
      <c r="F54" s="29" t="s">
        <v>72</v>
      </c>
      <c r="G54" s="29" t="s">
        <v>72</v>
      </c>
      <c r="H54" s="29" t="s">
        <v>72</v>
      </c>
      <c r="I54" s="29" t="s">
        <v>72</v>
      </c>
      <c r="J54" s="29">
        <v>20677</v>
      </c>
      <c r="K54" s="17">
        <v>0.35310000000000002</v>
      </c>
      <c r="L54" s="13">
        <v>276368</v>
      </c>
      <c r="M54" s="17">
        <v>0.49690000000000001</v>
      </c>
    </row>
    <row r="55" spans="1:36" x14ac:dyDescent="0.25">
      <c r="A55" s="33" t="s">
        <v>35</v>
      </c>
      <c r="B55" s="13">
        <v>32966</v>
      </c>
      <c r="C55" s="17">
        <v>6.0900000000000003E-2</v>
      </c>
      <c r="D55" s="13">
        <v>30466</v>
      </c>
      <c r="E55" s="17">
        <v>5.2400000000000002E-2</v>
      </c>
      <c r="F55" s="13">
        <v>36487</v>
      </c>
      <c r="G55" s="17">
        <v>6.5199999999999994E-2</v>
      </c>
      <c r="H55" s="13">
        <v>47495</v>
      </c>
      <c r="I55" s="17">
        <v>8.1000000000000003E-2</v>
      </c>
      <c r="J55" s="13">
        <v>61451</v>
      </c>
      <c r="K55" s="17">
        <v>0.10829999999999999</v>
      </c>
      <c r="L55" s="13">
        <v>605943</v>
      </c>
      <c r="M55" s="17">
        <v>0.1134</v>
      </c>
    </row>
    <row r="56" spans="1:36" x14ac:dyDescent="0.25">
      <c r="A56" s="27" t="s">
        <v>158</v>
      </c>
      <c r="B56" s="29" t="s">
        <v>72</v>
      </c>
      <c r="C56" s="29" t="s">
        <v>72</v>
      </c>
      <c r="D56" s="29" t="s">
        <v>72</v>
      </c>
      <c r="E56" s="29" t="s">
        <v>72</v>
      </c>
      <c r="F56" s="29" t="s">
        <v>72</v>
      </c>
      <c r="G56" s="29" t="s">
        <v>72</v>
      </c>
      <c r="H56" s="29" t="s">
        <v>72</v>
      </c>
      <c r="I56" s="29" t="s">
        <v>72</v>
      </c>
      <c r="J56" s="13">
        <v>49197</v>
      </c>
      <c r="K56" s="17">
        <v>0.80530000000000002</v>
      </c>
      <c r="L56" s="13">
        <v>459217</v>
      </c>
      <c r="M56" s="17">
        <v>0.76729999999999998</v>
      </c>
    </row>
    <row r="57" spans="1:36" x14ac:dyDescent="0.25">
      <c r="A57" s="27" t="s">
        <v>159</v>
      </c>
      <c r="B57" s="29" t="s">
        <v>72</v>
      </c>
      <c r="C57" s="29" t="s">
        <v>72</v>
      </c>
      <c r="D57" s="29" t="s">
        <v>72</v>
      </c>
      <c r="E57" s="29" t="s">
        <v>72</v>
      </c>
      <c r="F57" s="29" t="s">
        <v>72</v>
      </c>
      <c r="G57" s="29" t="s">
        <v>72</v>
      </c>
      <c r="H57" s="29" t="s">
        <v>72</v>
      </c>
      <c r="I57" s="29" t="s">
        <v>72</v>
      </c>
      <c r="J57" s="29">
        <v>17451</v>
      </c>
      <c r="K57" s="17">
        <v>0.28570000000000001</v>
      </c>
      <c r="L57" s="13">
        <v>223579</v>
      </c>
      <c r="M57" s="17">
        <v>0.37359999999999999</v>
      </c>
    </row>
    <row r="58" spans="1:36" x14ac:dyDescent="0.25">
      <c r="A58" s="33" t="s">
        <v>62</v>
      </c>
      <c r="B58" s="13" t="s">
        <v>72</v>
      </c>
      <c r="C58" s="13" t="s">
        <v>72</v>
      </c>
      <c r="D58" s="13" t="s">
        <v>72</v>
      </c>
      <c r="E58" s="13" t="s">
        <v>72</v>
      </c>
      <c r="F58" s="13">
        <v>12479</v>
      </c>
      <c r="G58" s="17">
        <v>2.23E-2</v>
      </c>
      <c r="H58" s="13">
        <v>18875</v>
      </c>
      <c r="I58" s="17">
        <v>3.2000000000000001E-2</v>
      </c>
      <c r="J58" s="13">
        <v>26887</v>
      </c>
      <c r="K58" s="17">
        <v>4.7100000000000003E-2</v>
      </c>
      <c r="L58" s="13">
        <v>296844</v>
      </c>
      <c r="M58" s="17">
        <v>5.5199999999999999E-2</v>
      </c>
    </row>
    <row r="59" spans="1:36" x14ac:dyDescent="0.25">
      <c r="A59" s="27" t="s">
        <v>158</v>
      </c>
      <c r="B59" s="29" t="s">
        <v>72</v>
      </c>
      <c r="C59" s="29" t="s">
        <v>72</v>
      </c>
      <c r="D59" s="29" t="s">
        <v>72</v>
      </c>
      <c r="E59" s="29" t="s">
        <v>72</v>
      </c>
      <c r="F59" s="29" t="s">
        <v>72</v>
      </c>
      <c r="G59" s="29" t="s">
        <v>72</v>
      </c>
      <c r="H59" s="29" t="s">
        <v>72</v>
      </c>
      <c r="I59" s="29" t="s">
        <v>72</v>
      </c>
      <c r="J59" s="29" t="s">
        <v>72</v>
      </c>
      <c r="K59" s="29" t="s">
        <v>72</v>
      </c>
      <c r="L59" s="13">
        <v>185591</v>
      </c>
      <c r="M59" s="17">
        <v>0.64159999999999995</v>
      </c>
      <c r="N59" s="11"/>
      <c r="O59" s="11"/>
      <c r="P59" s="11"/>
      <c r="Q59" s="11"/>
      <c r="R59" s="11"/>
      <c r="S59" s="11"/>
      <c r="T59" s="11"/>
      <c r="U59" s="11"/>
      <c r="V59" s="11"/>
      <c r="W59" s="11"/>
      <c r="X59" s="11"/>
      <c r="Y59" s="11"/>
      <c r="Z59" s="11"/>
      <c r="AA59" s="11"/>
      <c r="AB59" s="11"/>
      <c r="AC59" s="11"/>
      <c r="AD59" s="11"/>
      <c r="AE59" s="11"/>
      <c r="AF59" s="11"/>
      <c r="AG59" s="11"/>
      <c r="AH59" s="11"/>
      <c r="AI59" s="11"/>
      <c r="AJ59" s="11"/>
    </row>
    <row r="60" spans="1:36" x14ac:dyDescent="0.25">
      <c r="A60" s="27" t="s">
        <v>159</v>
      </c>
      <c r="B60" s="29" t="s">
        <v>72</v>
      </c>
      <c r="C60" s="29" t="s">
        <v>72</v>
      </c>
      <c r="D60" s="29" t="s">
        <v>72</v>
      </c>
      <c r="E60" s="29" t="s">
        <v>72</v>
      </c>
      <c r="F60" s="29" t="s">
        <v>72</v>
      </c>
      <c r="G60" s="29" t="s">
        <v>72</v>
      </c>
      <c r="H60" s="29" t="s">
        <v>72</v>
      </c>
      <c r="I60" s="29" t="s">
        <v>72</v>
      </c>
      <c r="J60" s="29" t="s">
        <v>72</v>
      </c>
      <c r="K60" s="29" t="s">
        <v>72</v>
      </c>
      <c r="L60" s="13">
        <v>168922</v>
      </c>
      <c r="M60" s="17">
        <v>0.58399999999999996</v>
      </c>
      <c r="N60" s="11"/>
      <c r="O60" s="11"/>
      <c r="P60" s="11"/>
      <c r="Q60" s="11"/>
      <c r="R60" s="11"/>
      <c r="S60" s="11"/>
      <c r="T60" s="11"/>
      <c r="U60" s="11"/>
      <c r="V60" s="11"/>
      <c r="W60" s="11"/>
      <c r="X60" s="11"/>
      <c r="Y60" s="11"/>
      <c r="Z60" s="11"/>
      <c r="AA60" s="11"/>
      <c r="AB60" s="11"/>
      <c r="AC60" s="11"/>
      <c r="AD60" s="11"/>
      <c r="AE60" s="11"/>
      <c r="AF60" s="11"/>
      <c r="AG60" s="11"/>
      <c r="AH60" s="11"/>
      <c r="AI60" s="11"/>
      <c r="AJ60" s="11"/>
    </row>
    <row r="61" spans="1:36" x14ac:dyDescent="0.25">
      <c r="A61" s="63" t="s">
        <v>173</v>
      </c>
      <c r="B61" s="13" t="s">
        <v>72</v>
      </c>
      <c r="C61" s="13" t="s">
        <v>72</v>
      </c>
      <c r="D61" s="13" t="s">
        <v>72</v>
      </c>
      <c r="E61" s="13" t="s">
        <v>72</v>
      </c>
      <c r="F61" s="13">
        <v>28424</v>
      </c>
      <c r="G61" s="17">
        <v>0.1133</v>
      </c>
      <c r="H61" s="13">
        <v>34181</v>
      </c>
      <c r="I61" s="17">
        <v>0.1109</v>
      </c>
      <c r="J61" s="13">
        <v>49108</v>
      </c>
      <c r="K61" s="17">
        <v>0.16470000000000001</v>
      </c>
      <c r="L61" s="13">
        <v>345778</v>
      </c>
      <c r="M61" s="17">
        <v>0.1328</v>
      </c>
    </row>
    <row r="62" spans="1:36" x14ac:dyDescent="0.25">
      <c r="A62" s="28" t="s">
        <v>104</v>
      </c>
      <c r="B62" s="29" t="s">
        <v>72</v>
      </c>
      <c r="C62" s="29" t="s">
        <v>72</v>
      </c>
      <c r="D62" s="29" t="s">
        <v>72</v>
      </c>
      <c r="E62" s="29" t="s">
        <v>72</v>
      </c>
      <c r="F62" s="29" t="s">
        <v>72</v>
      </c>
      <c r="G62" s="29" t="s">
        <v>72</v>
      </c>
      <c r="H62" s="29" t="s">
        <v>72</v>
      </c>
      <c r="I62" s="29" t="s">
        <v>72</v>
      </c>
      <c r="J62" s="13">
        <v>22728</v>
      </c>
      <c r="K62" s="17">
        <v>3.9800000000000002E-2</v>
      </c>
      <c r="L62" s="13">
        <v>291358</v>
      </c>
      <c r="M62" s="17">
        <v>5.4300000000000001E-2</v>
      </c>
      <c r="N62" s="11"/>
      <c r="O62" s="11"/>
      <c r="P62" s="11"/>
      <c r="Q62" s="11"/>
      <c r="R62" s="11"/>
      <c r="S62" s="11"/>
      <c r="T62" s="11"/>
      <c r="U62" s="11"/>
      <c r="V62" s="11"/>
      <c r="W62" s="11"/>
      <c r="X62" s="11"/>
      <c r="Y62" s="11"/>
      <c r="Z62" s="11"/>
      <c r="AA62" s="11"/>
      <c r="AB62" s="11"/>
      <c r="AC62" s="11"/>
      <c r="AD62" s="11"/>
      <c r="AE62" s="11"/>
      <c r="AF62" s="11"/>
      <c r="AG62" s="11"/>
      <c r="AH62" s="11"/>
      <c r="AI62" s="11"/>
      <c r="AJ62" s="11"/>
    </row>
    <row r="63" spans="1:36" x14ac:dyDescent="0.25">
      <c r="A63" s="28" t="s">
        <v>105</v>
      </c>
      <c r="B63" s="29" t="s">
        <v>72</v>
      </c>
      <c r="C63" s="29" t="s">
        <v>72</v>
      </c>
      <c r="D63" s="29" t="s">
        <v>72</v>
      </c>
      <c r="E63" s="29" t="s">
        <v>72</v>
      </c>
      <c r="F63" s="29" t="s">
        <v>72</v>
      </c>
      <c r="G63" s="29" t="s">
        <v>72</v>
      </c>
      <c r="H63" s="29" t="s">
        <v>72</v>
      </c>
      <c r="I63" s="29" t="s">
        <v>72</v>
      </c>
      <c r="J63" s="13">
        <v>27300</v>
      </c>
      <c r="K63" s="17">
        <v>4.7899999999999998E-2</v>
      </c>
      <c r="L63" s="13">
        <v>295586</v>
      </c>
      <c r="M63" s="17">
        <v>5.5199999999999999E-2</v>
      </c>
      <c r="N63" s="11"/>
      <c r="O63" s="11"/>
      <c r="P63" s="11"/>
      <c r="Q63" s="11"/>
      <c r="R63" s="11"/>
      <c r="S63" s="11"/>
      <c r="T63" s="11"/>
      <c r="U63" s="11"/>
      <c r="V63" s="11"/>
      <c r="W63" s="11"/>
      <c r="X63" s="11"/>
      <c r="Y63" s="11"/>
      <c r="Z63" s="11"/>
      <c r="AA63" s="11"/>
      <c r="AB63" s="11"/>
      <c r="AC63" s="11"/>
      <c r="AD63" s="11"/>
      <c r="AE63" s="11"/>
      <c r="AF63" s="11"/>
      <c r="AG63" s="11"/>
      <c r="AH63" s="11"/>
      <c r="AI63" s="11"/>
      <c r="AJ63" s="11"/>
    </row>
    <row r="64" spans="1:36" x14ac:dyDescent="0.25">
      <c r="A64" s="28" t="s">
        <v>106</v>
      </c>
      <c r="B64" s="29" t="s">
        <v>72</v>
      </c>
      <c r="C64" s="29" t="s">
        <v>72</v>
      </c>
      <c r="D64" s="29" t="s">
        <v>72</v>
      </c>
      <c r="E64" s="29" t="s">
        <v>72</v>
      </c>
      <c r="F64" s="29" t="s">
        <v>72</v>
      </c>
      <c r="G64" s="29" t="s">
        <v>72</v>
      </c>
      <c r="H64" s="29" t="s">
        <v>72</v>
      </c>
      <c r="I64" s="29" t="s">
        <v>72</v>
      </c>
      <c r="J64" s="13">
        <v>15487</v>
      </c>
      <c r="K64" s="17">
        <v>2.7E-2</v>
      </c>
      <c r="L64" s="13">
        <v>297652</v>
      </c>
      <c r="M64" s="17">
        <v>5.5500000000000001E-2</v>
      </c>
      <c r="N64" s="11"/>
      <c r="O64" s="11"/>
      <c r="P64" s="11"/>
      <c r="Q64" s="11"/>
      <c r="R64" s="11"/>
      <c r="S64" s="11"/>
      <c r="T64" s="11"/>
      <c r="U64" s="11"/>
      <c r="V64" s="11"/>
      <c r="W64" s="11"/>
      <c r="X64" s="11"/>
      <c r="Y64" s="11"/>
      <c r="Z64" s="11"/>
      <c r="AA64" s="11"/>
      <c r="AB64" s="11"/>
      <c r="AC64" s="11"/>
      <c r="AD64" s="11"/>
      <c r="AE64" s="11"/>
      <c r="AF64" s="11"/>
      <c r="AG64" s="11"/>
      <c r="AH64" s="11"/>
      <c r="AI64" s="11"/>
      <c r="AJ64" s="11"/>
    </row>
    <row r="65" spans="1:36" x14ac:dyDescent="0.25">
      <c r="A65" s="28" t="s">
        <v>107</v>
      </c>
      <c r="B65" s="29" t="s">
        <v>72</v>
      </c>
      <c r="C65" s="29" t="s">
        <v>72</v>
      </c>
      <c r="D65" s="29" t="s">
        <v>72</v>
      </c>
      <c r="E65" s="29" t="s">
        <v>72</v>
      </c>
      <c r="F65" s="29" t="s">
        <v>72</v>
      </c>
      <c r="G65" s="29" t="s">
        <v>72</v>
      </c>
      <c r="H65" s="29" t="s">
        <v>72</v>
      </c>
      <c r="I65" s="29" t="s">
        <v>72</v>
      </c>
      <c r="J65" s="13">
        <v>27231</v>
      </c>
      <c r="K65" s="17">
        <v>4.7800000000000002E-2</v>
      </c>
      <c r="L65" s="13">
        <v>386408</v>
      </c>
      <c r="M65" s="17">
        <v>7.2099999999999997E-2</v>
      </c>
      <c r="N65" s="11"/>
      <c r="O65" s="11"/>
      <c r="P65" s="11"/>
      <c r="Q65" s="11"/>
      <c r="R65" s="11"/>
      <c r="S65" s="11"/>
      <c r="T65" s="11"/>
      <c r="U65" s="11"/>
      <c r="V65" s="11"/>
      <c r="W65" s="11"/>
      <c r="X65" s="11"/>
      <c r="Y65" s="11"/>
      <c r="Z65" s="11"/>
      <c r="AA65" s="11"/>
      <c r="AB65" s="11"/>
      <c r="AC65" s="11"/>
      <c r="AD65" s="11"/>
      <c r="AE65" s="11"/>
      <c r="AF65" s="11"/>
      <c r="AG65" s="11"/>
      <c r="AH65" s="11"/>
      <c r="AI65" s="11"/>
      <c r="AJ65" s="11"/>
    </row>
    <row r="66" spans="1:36" x14ac:dyDescent="0.25">
      <c r="A66" s="92" t="s">
        <v>59</v>
      </c>
      <c r="B66" s="93"/>
      <c r="C66" s="93"/>
      <c r="D66" s="93"/>
      <c r="E66" s="93"/>
      <c r="F66" s="93"/>
      <c r="G66" s="93"/>
      <c r="H66" s="93"/>
      <c r="I66" s="93"/>
      <c r="J66" s="93"/>
      <c r="K66" s="93"/>
      <c r="L66" s="76"/>
      <c r="M66" s="76"/>
    </row>
    <row r="67" spans="1:36" x14ac:dyDescent="0.25">
      <c r="A67" s="33" t="s">
        <v>30</v>
      </c>
      <c r="B67" s="13">
        <v>373813</v>
      </c>
      <c r="C67" s="17">
        <v>0.6915</v>
      </c>
      <c r="D67" s="13">
        <v>411333</v>
      </c>
      <c r="E67" s="17">
        <v>0.70540000000000003</v>
      </c>
      <c r="F67" s="13">
        <v>362822</v>
      </c>
      <c r="G67" s="17">
        <v>0.65549999999999997</v>
      </c>
      <c r="H67" s="13">
        <v>443251</v>
      </c>
      <c r="I67" s="17">
        <v>0.75570000000000004</v>
      </c>
      <c r="J67" s="13">
        <v>396488</v>
      </c>
      <c r="K67" s="17">
        <v>0.69810000000000005</v>
      </c>
      <c r="L67" s="13">
        <v>3549819</v>
      </c>
      <c r="M67" s="17">
        <v>0.66400000000000003</v>
      </c>
    </row>
    <row r="68" spans="1:36" x14ac:dyDescent="0.25">
      <c r="A68" s="33" t="s">
        <v>31</v>
      </c>
      <c r="B68" s="13">
        <v>376164</v>
      </c>
      <c r="C68" s="17">
        <v>0.69610000000000005</v>
      </c>
      <c r="D68" s="13">
        <v>362148</v>
      </c>
      <c r="E68" s="17">
        <v>0.63339999999999996</v>
      </c>
      <c r="F68" s="13">
        <v>342282</v>
      </c>
      <c r="G68" s="17">
        <v>0.61990000000000001</v>
      </c>
      <c r="H68" s="13">
        <v>428419</v>
      </c>
      <c r="I68" s="17">
        <v>0.72809999999999997</v>
      </c>
      <c r="J68" s="13">
        <v>417544</v>
      </c>
      <c r="K68" s="17">
        <v>0.7389</v>
      </c>
      <c r="L68" s="13">
        <v>3726709</v>
      </c>
      <c r="M68" s="17">
        <v>0.7026</v>
      </c>
    </row>
    <row r="69" spans="1:36" x14ac:dyDescent="0.25">
      <c r="A69" s="33" t="s">
        <v>32</v>
      </c>
      <c r="B69" s="13" t="s">
        <v>72</v>
      </c>
      <c r="C69" s="17" t="s">
        <v>72</v>
      </c>
      <c r="D69" s="13" t="s">
        <v>72</v>
      </c>
      <c r="E69" s="17" t="s">
        <v>72</v>
      </c>
      <c r="F69" s="13">
        <v>457719</v>
      </c>
      <c r="G69" s="17">
        <v>0.82040000000000002</v>
      </c>
      <c r="H69" s="13">
        <v>516256</v>
      </c>
      <c r="I69" s="17">
        <v>0.87919999999999998</v>
      </c>
      <c r="J69" s="13">
        <v>509565</v>
      </c>
      <c r="K69" s="17">
        <v>0.89080000000000004</v>
      </c>
      <c r="L69" s="13">
        <v>4484274</v>
      </c>
      <c r="M69" s="17">
        <v>0.83830000000000005</v>
      </c>
    </row>
    <row r="70" spans="1:36" x14ac:dyDescent="0.25">
      <c r="A70" s="33" t="s">
        <v>33</v>
      </c>
      <c r="B70" s="13" t="s">
        <v>72</v>
      </c>
      <c r="C70" s="17" t="s">
        <v>72</v>
      </c>
      <c r="D70" s="13" t="s">
        <v>72</v>
      </c>
      <c r="E70" s="17" t="s">
        <v>72</v>
      </c>
      <c r="F70" s="13">
        <v>100187</v>
      </c>
      <c r="G70" s="17">
        <v>0.17960000000000001</v>
      </c>
      <c r="H70" s="13">
        <v>70926</v>
      </c>
      <c r="I70" s="17">
        <v>0.1208</v>
      </c>
      <c r="J70" s="13">
        <v>62435</v>
      </c>
      <c r="K70" s="17">
        <v>0.10920000000000001</v>
      </c>
      <c r="L70" s="13">
        <v>864655</v>
      </c>
      <c r="M70" s="17">
        <v>0.16170000000000001</v>
      </c>
    </row>
    <row r="71" spans="1:36" x14ac:dyDescent="0.25">
      <c r="A71" s="92" t="s">
        <v>78</v>
      </c>
      <c r="B71" s="93"/>
      <c r="C71" s="93"/>
      <c r="D71" s="93"/>
      <c r="E71" s="93"/>
      <c r="F71" s="93"/>
      <c r="G71" s="93"/>
      <c r="H71" s="93"/>
      <c r="I71" s="93"/>
      <c r="J71" s="93"/>
      <c r="K71" s="93"/>
      <c r="L71" s="76"/>
      <c r="M71" s="76"/>
    </row>
    <row r="72" spans="1:36" x14ac:dyDescent="0.25">
      <c r="A72" s="30" t="s">
        <v>161</v>
      </c>
      <c r="B72" s="13" t="s">
        <v>72</v>
      </c>
      <c r="C72" s="13" t="str">
        <f>Colorado!$C$85</f>
        <v>NA</v>
      </c>
      <c r="D72" s="13" t="str">
        <f>Colorado!$D$85</f>
        <v>NA</v>
      </c>
      <c r="E72" s="13" t="str">
        <f>Colorado!$E$85</f>
        <v>NA</v>
      </c>
      <c r="F72" s="13">
        <v>448387</v>
      </c>
      <c r="G72" s="17">
        <v>0.89800000000000002</v>
      </c>
      <c r="H72" s="13">
        <v>495789</v>
      </c>
      <c r="I72" s="17">
        <v>0.91890000000000005</v>
      </c>
      <c r="J72" s="13">
        <v>472286</v>
      </c>
      <c r="K72" s="17">
        <v>0.8952</v>
      </c>
      <c r="L72" s="13">
        <v>4358606</v>
      </c>
      <c r="M72" s="17">
        <v>0.88219999999999998</v>
      </c>
    </row>
    <row r="73" spans="1:36" x14ac:dyDescent="0.25">
      <c r="A73" s="30" t="s">
        <v>162</v>
      </c>
      <c r="B73" s="13" t="str">
        <f>Colorado!$B$86</f>
        <v>NA</v>
      </c>
      <c r="C73" s="13" t="str">
        <f>Colorado!$C$86</f>
        <v>NA</v>
      </c>
      <c r="D73" s="13" t="str">
        <f>Colorado!$D$86</f>
        <v>NA</v>
      </c>
      <c r="E73" s="13" t="str">
        <f>Colorado!$E$86</f>
        <v>NA</v>
      </c>
      <c r="F73" s="13">
        <v>50952</v>
      </c>
      <c r="G73" s="17">
        <v>0.10199999999999999</v>
      </c>
      <c r="H73" s="13">
        <v>43739</v>
      </c>
      <c r="I73" s="17">
        <v>8.1100000000000005E-2</v>
      </c>
      <c r="J73" s="13">
        <v>55311</v>
      </c>
      <c r="K73" s="17">
        <v>0.1048</v>
      </c>
      <c r="L73" s="13">
        <v>581751</v>
      </c>
      <c r="M73" s="17">
        <v>0.1178</v>
      </c>
    </row>
    <row r="74" spans="1:36" x14ac:dyDescent="0.25">
      <c r="A74" s="64" t="s">
        <v>163</v>
      </c>
      <c r="B74" s="13" t="str">
        <f>Colorado!$B$87</f>
        <v>NA</v>
      </c>
      <c r="C74" s="13" t="str">
        <f>Colorado!$C$87</f>
        <v>NA</v>
      </c>
      <c r="D74" s="13" t="str">
        <f>Colorado!$D$87</f>
        <v>NA</v>
      </c>
      <c r="E74" s="13" t="str">
        <f>Colorado!$E$87</f>
        <v>NA</v>
      </c>
      <c r="F74" s="13">
        <v>49270</v>
      </c>
      <c r="G74" s="17">
        <v>9.6000000000000002E-2</v>
      </c>
      <c r="H74" s="13">
        <v>53371</v>
      </c>
      <c r="I74" s="17">
        <v>9.6600000000000005E-2</v>
      </c>
      <c r="J74" s="13">
        <v>43563</v>
      </c>
      <c r="K74" s="17">
        <v>8.2699999999999996E-2</v>
      </c>
      <c r="L74" s="13">
        <v>381689</v>
      </c>
      <c r="M74" s="17">
        <v>7.5999999999999998E-2</v>
      </c>
    </row>
    <row r="75" spans="1:36" x14ac:dyDescent="0.25">
      <c r="A75" s="32" t="s">
        <v>108</v>
      </c>
      <c r="B75" s="13" t="s">
        <v>72</v>
      </c>
      <c r="C75" s="13" t="s">
        <v>72</v>
      </c>
      <c r="D75" s="13" t="s">
        <v>72</v>
      </c>
      <c r="E75" s="13" t="s">
        <v>72</v>
      </c>
      <c r="F75" s="13" t="s">
        <v>72</v>
      </c>
      <c r="G75" s="13" t="s">
        <v>72</v>
      </c>
      <c r="H75" s="13" t="s">
        <v>72</v>
      </c>
      <c r="I75" s="13" t="s">
        <v>72</v>
      </c>
      <c r="J75" s="13">
        <v>95039</v>
      </c>
      <c r="K75" s="17">
        <v>0.18090000000000001</v>
      </c>
      <c r="L75" s="13">
        <v>800880</v>
      </c>
      <c r="M75" s="17">
        <v>0.1603</v>
      </c>
      <c r="N75" s="11"/>
      <c r="O75" s="11"/>
      <c r="P75" s="11"/>
      <c r="Q75" s="11"/>
      <c r="R75" s="11"/>
      <c r="S75" s="11"/>
      <c r="T75" s="11"/>
      <c r="U75" s="11"/>
      <c r="V75" s="11"/>
      <c r="W75" s="11"/>
      <c r="X75" s="11"/>
      <c r="Y75" s="11"/>
      <c r="Z75" s="11"/>
      <c r="AA75" s="11"/>
      <c r="AB75" s="11"/>
      <c r="AC75" s="11"/>
      <c r="AD75" s="11"/>
      <c r="AE75" s="11"/>
      <c r="AF75" s="11"/>
      <c r="AG75" s="11"/>
      <c r="AH75" s="11"/>
      <c r="AI75" s="11"/>
      <c r="AJ75" s="11"/>
    </row>
    <row r="76" spans="1:36" x14ac:dyDescent="0.25">
      <c r="A76" s="32" t="s">
        <v>109</v>
      </c>
      <c r="B76" s="13" t="s">
        <v>72</v>
      </c>
      <c r="C76" s="13" t="s">
        <v>72</v>
      </c>
      <c r="D76" s="13" t="s">
        <v>72</v>
      </c>
      <c r="E76" s="13" t="s">
        <v>72</v>
      </c>
      <c r="F76" s="13" t="s">
        <v>72</v>
      </c>
      <c r="G76" s="13" t="s">
        <v>72</v>
      </c>
      <c r="H76" s="13" t="s">
        <v>72</v>
      </c>
      <c r="I76" s="13" t="s">
        <v>72</v>
      </c>
      <c r="J76" s="13">
        <v>84718</v>
      </c>
      <c r="K76" s="17">
        <v>0.1615</v>
      </c>
      <c r="L76" s="13">
        <v>734096</v>
      </c>
      <c r="M76" s="17">
        <v>0.1462</v>
      </c>
      <c r="N76" s="11"/>
      <c r="O76" s="11"/>
      <c r="P76" s="11"/>
      <c r="Q76" s="11"/>
      <c r="R76" s="11"/>
      <c r="S76" s="11"/>
      <c r="T76" s="11"/>
      <c r="U76" s="11"/>
      <c r="V76" s="11"/>
      <c r="W76" s="11"/>
      <c r="X76" s="11"/>
      <c r="Y76" s="11"/>
      <c r="Z76" s="11"/>
      <c r="AA76" s="11"/>
      <c r="AB76" s="11"/>
      <c r="AC76" s="11"/>
      <c r="AD76" s="11"/>
      <c r="AE76" s="11"/>
      <c r="AF76" s="11"/>
      <c r="AG76" s="11"/>
      <c r="AH76" s="11"/>
      <c r="AI76" s="11"/>
      <c r="AJ76" s="11"/>
    </row>
    <row r="77" spans="1:36" x14ac:dyDescent="0.25">
      <c r="A77" s="92" t="s">
        <v>57</v>
      </c>
      <c r="B77" s="93"/>
      <c r="C77" s="93"/>
      <c r="D77" s="93"/>
      <c r="E77" s="93"/>
      <c r="F77" s="93"/>
      <c r="G77" s="93"/>
      <c r="H77" s="93"/>
      <c r="I77" s="93"/>
      <c r="J77" s="93"/>
      <c r="K77" s="93"/>
      <c r="L77" s="76"/>
      <c r="M77" s="76"/>
    </row>
    <row r="78" spans="1:36" x14ac:dyDescent="0.25">
      <c r="A78" s="4" t="s">
        <v>52</v>
      </c>
      <c r="B78" s="13">
        <v>478050</v>
      </c>
      <c r="C78" s="17">
        <v>0.88139999999999996</v>
      </c>
      <c r="D78" s="13">
        <v>499719</v>
      </c>
      <c r="E78" s="17">
        <v>0.8538</v>
      </c>
      <c r="F78" s="13">
        <v>481516</v>
      </c>
      <c r="G78" s="17">
        <v>0.86150000000000004</v>
      </c>
      <c r="H78" s="13">
        <v>535118</v>
      </c>
      <c r="I78" s="17">
        <v>0.90849999999999997</v>
      </c>
      <c r="J78" s="13">
        <v>513891</v>
      </c>
      <c r="K78" s="17">
        <v>0.89910000000000001</v>
      </c>
      <c r="L78" s="13">
        <v>4648603</v>
      </c>
      <c r="M78" s="17">
        <v>0.86619999999999997</v>
      </c>
    </row>
    <row r="79" spans="1:36" x14ac:dyDescent="0.25">
      <c r="A79" s="4" t="s">
        <v>53</v>
      </c>
      <c r="B79" s="13">
        <v>64322</v>
      </c>
      <c r="C79" s="17">
        <v>0.1186</v>
      </c>
      <c r="D79" s="13">
        <v>85554</v>
      </c>
      <c r="E79" s="17">
        <v>0.1462</v>
      </c>
      <c r="F79" s="13">
        <v>77401</v>
      </c>
      <c r="G79" s="17">
        <v>0.13850000000000001</v>
      </c>
      <c r="H79" s="13">
        <v>53903</v>
      </c>
      <c r="I79" s="17">
        <v>9.1499999999999998E-2</v>
      </c>
      <c r="J79" s="13">
        <v>57681</v>
      </c>
      <c r="K79" s="17">
        <v>0.1009</v>
      </c>
      <c r="L79" s="13">
        <v>717838</v>
      </c>
      <c r="M79" s="17">
        <v>0.1338</v>
      </c>
    </row>
    <row r="80" spans="1:36" x14ac:dyDescent="0.25">
      <c r="A80" s="30" t="s">
        <v>164</v>
      </c>
      <c r="B80" s="13">
        <v>62856</v>
      </c>
      <c r="C80" s="17">
        <v>0.15210000000000001</v>
      </c>
      <c r="D80" s="13">
        <v>82794</v>
      </c>
      <c r="E80" s="17">
        <v>0.18310000000000001</v>
      </c>
      <c r="F80" s="13">
        <v>80208</v>
      </c>
      <c r="G80" s="17">
        <v>0.19209999999999999</v>
      </c>
      <c r="H80" s="13">
        <v>65324</v>
      </c>
      <c r="I80" s="17">
        <v>0.1416</v>
      </c>
      <c r="J80" s="36">
        <v>95331</v>
      </c>
      <c r="K80" s="37">
        <v>0.21279999999999999</v>
      </c>
      <c r="L80" s="36">
        <v>1005546</v>
      </c>
      <c r="M80" s="37">
        <v>0.2447</v>
      </c>
    </row>
    <row r="81" spans="1:36" x14ac:dyDescent="0.25">
      <c r="A81" s="92" t="s">
        <v>56</v>
      </c>
      <c r="B81" s="93"/>
      <c r="C81" s="93"/>
      <c r="D81" s="93"/>
      <c r="E81" s="93"/>
      <c r="F81" s="93"/>
      <c r="G81" s="93"/>
      <c r="H81" s="93"/>
      <c r="I81" s="93"/>
      <c r="J81" s="93"/>
      <c r="K81" s="93"/>
      <c r="L81" s="76"/>
      <c r="M81" s="76"/>
    </row>
    <row r="82" spans="1:36" x14ac:dyDescent="0.25">
      <c r="A82" s="30" t="s">
        <v>165</v>
      </c>
      <c r="B82" s="29" t="s">
        <v>72</v>
      </c>
      <c r="C82" s="29" t="s">
        <v>72</v>
      </c>
      <c r="D82" s="29" t="s">
        <v>72</v>
      </c>
      <c r="E82" s="29" t="s">
        <v>72</v>
      </c>
      <c r="F82" s="29" t="s">
        <v>72</v>
      </c>
      <c r="G82" s="29" t="s">
        <v>72</v>
      </c>
      <c r="H82" s="29" t="s">
        <v>72</v>
      </c>
      <c r="I82" s="29" t="s">
        <v>72</v>
      </c>
      <c r="J82" s="29" t="s">
        <v>72</v>
      </c>
      <c r="K82" s="29" t="s">
        <v>72</v>
      </c>
      <c r="L82" s="39">
        <v>282050</v>
      </c>
      <c r="M82" s="40">
        <v>0.84570000000000001</v>
      </c>
    </row>
    <row r="83" spans="1:36" x14ac:dyDescent="0.25">
      <c r="A83" s="31" t="s">
        <v>166</v>
      </c>
      <c r="B83" s="12" t="s">
        <v>72</v>
      </c>
      <c r="C83" s="12" t="s">
        <v>72</v>
      </c>
      <c r="D83" s="12" t="s">
        <v>72</v>
      </c>
      <c r="E83" s="12" t="s">
        <v>72</v>
      </c>
      <c r="F83" s="12" t="s">
        <v>72</v>
      </c>
      <c r="G83" s="12" t="s">
        <v>72</v>
      </c>
      <c r="H83" s="12" t="s">
        <v>72</v>
      </c>
      <c r="I83" s="12" t="s">
        <v>72</v>
      </c>
      <c r="J83" s="13">
        <v>111586</v>
      </c>
      <c r="K83" s="17">
        <v>0.26079999999999998</v>
      </c>
      <c r="L83" s="13">
        <v>902647</v>
      </c>
      <c r="M83" s="17">
        <v>0.2586</v>
      </c>
      <c r="N83" s="11"/>
      <c r="O83" s="11"/>
      <c r="P83" s="11"/>
      <c r="Q83" s="11"/>
      <c r="R83" s="11"/>
      <c r="S83" s="11"/>
      <c r="T83" s="11"/>
      <c r="U83" s="11"/>
      <c r="V83" s="11"/>
      <c r="W83" s="11"/>
      <c r="X83" s="11"/>
      <c r="Y83" s="11"/>
      <c r="Z83" s="11"/>
      <c r="AA83" s="11"/>
      <c r="AB83" s="11"/>
      <c r="AC83" s="11"/>
      <c r="AD83" s="11"/>
      <c r="AE83" s="11"/>
      <c r="AF83" s="11"/>
      <c r="AG83" s="11"/>
      <c r="AH83" s="11"/>
      <c r="AI83" s="11"/>
      <c r="AJ83" s="11"/>
    </row>
    <row r="84" spans="1:36" x14ac:dyDescent="0.25">
      <c r="A84" s="94" t="s">
        <v>34</v>
      </c>
      <c r="B84" s="95"/>
      <c r="C84" s="95"/>
      <c r="D84" s="95"/>
      <c r="E84" s="95"/>
      <c r="F84" s="95"/>
      <c r="G84" s="95"/>
      <c r="H84" s="95"/>
      <c r="I84" s="95"/>
      <c r="J84" s="95"/>
      <c r="K84" s="96"/>
      <c r="L84" s="97"/>
      <c r="M84" s="97"/>
    </row>
    <row r="85" spans="1:36" x14ac:dyDescent="0.25">
      <c r="A85" s="4" t="s">
        <v>41</v>
      </c>
      <c r="B85" s="13">
        <v>60514</v>
      </c>
      <c r="C85" s="17">
        <v>0.1128</v>
      </c>
      <c r="D85" s="13">
        <v>65064</v>
      </c>
      <c r="E85" s="17">
        <v>0.1115</v>
      </c>
      <c r="F85" s="13">
        <v>44731</v>
      </c>
      <c r="G85" s="17">
        <v>7.9799999999999996E-2</v>
      </c>
      <c r="H85" s="13">
        <v>46528</v>
      </c>
      <c r="I85" s="17">
        <v>7.8899999999999998E-2</v>
      </c>
      <c r="J85" s="13">
        <v>46908</v>
      </c>
      <c r="K85" s="17">
        <v>8.2699999999999996E-2</v>
      </c>
      <c r="L85" s="13">
        <v>572036</v>
      </c>
      <c r="M85" s="17">
        <v>0.1066</v>
      </c>
    </row>
    <row r="86" spans="1:36" x14ac:dyDescent="0.25">
      <c r="A86" s="4" t="s">
        <v>42</v>
      </c>
      <c r="B86" s="13">
        <v>60574</v>
      </c>
      <c r="C86" s="17">
        <v>0.11210000000000001</v>
      </c>
      <c r="D86" s="13">
        <v>71894</v>
      </c>
      <c r="E86" s="17">
        <v>0.123</v>
      </c>
      <c r="F86" s="13">
        <v>69636</v>
      </c>
      <c r="G86" s="17">
        <v>0.1245</v>
      </c>
      <c r="H86" s="13">
        <v>55179</v>
      </c>
      <c r="I86" s="17">
        <v>9.3600000000000003E-2</v>
      </c>
      <c r="J86" s="13">
        <v>33643</v>
      </c>
      <c r="K86" s="17">
        <v>5.8900000000000001E-2</v>
      </c>
      <c r="L86" s="13">
        <v>543610</v>
      </c>
      <c r="M86" s="17">
        <v>0.1013</v>
      </c>
    </row>
    <row r="87" spans="1:36" x14ac:dyDescent="0.25">
      <c r="A87" s="4" t="s">
        <v>43</v>
      </c>
      <c r="B87" s="13">
        <v>54702</v>
      </c>
      <c r="C87" s="17">
        <v>0.1011</v>
      </c>
      <c r="D87" s="13">
        <v>77512</v>
      </c>
      <c r="E87" s="17">
        <v>0.13270000000000001</v>
      </c>
      <c r="F87" s="13">
        <v>69389</v>
      </c>
      <c r="G87" s="17">
        <v>0.12470000000000001</v>
      </c>
      <c r="H87" s="13">
        <v>73189</v>
      </c>
      <c r="I87" s="17">
        <v>0.1239</v>
      </c>
      <c r="J87" s="13">
        <v>43928</v>
      </c>
      <c r="K87" s="17">
        <v>7.6899999999999996E-2</v>
      </c>
      <c r="L87" s="13">
        <v>603207</v>
      </c>
      <c r="M87" s="17">
        <v>0.1125</v>
      </c>
    </row>
    <row r="88" spans="1:36" x14ac:dyDescent="0.25">
      <c r="A88" s="4" t="s">
        <v>44</v>
      </c>
      <c r="B88" s="13">
        <v>118793</v>
      </c>
      <c r="C88" s="17">
        <v>0.2198</v>
      </c>
      <c r="D88" s="13">
        <v>115472</v>
      </c>
      <c r="E88" s="17">
        <v>0.1981</v>
      </c>
      <c r="F88" s="13">
        <v>103103</v>
      </c>
      <c r="G88" s="17">
        <v>0.18379999999999999</v>
      </c>
      <c r="H88" s="13">
        <v>88326</v>
      </c>
      <c r="I88" s="17">
        <v>0.14949999999999999</v>
      </c>
      <c r="J88" s="13">
        <v>80756</v>
      </c>
      <c r="K88" s="17">
        <v>0.14180000000000001</v>
      </c>
      <c r="L88" s="13">
        <v>841262</v>
      </c>
      <c r="M88" s="17">
        <v>0.1575</v>
      </c>
    </row>
    <row r="89" spans="1:36" x14ac:dyDescent="0.25">
      <c r="A89" s="4" t="s">
        <v>45</v>
      </c>
      <c r="B89" s="13">
        <v>123366</v>
      </c>
      <c r="C89" s="17">
        <v>0.2293</v>
      </c>
      <c r="D89" s="13">
        <v>115920</v>
      </c>
      <c r="E89" s="17">
        <v>0.19819999999999999</v>
      </c>
      <c r="F89" s="13">
        <v>99816</v>
      </c>
      <c r="G89" s="17">
        <v>0.17910000000000001</v>
      </c>
      <c r="H89" s="13">
        <v>74096</v>
      </c>
      <c r="I89" s="17">
        <v>0.12570000000000001</v>
      </c>
      <c r="J89" s="13">
        <v>63651</v>
      </c>
      <c r="K89" s="17">
        <v>0.1129</v>
      </c>
      <c r="L89" s="13">
        <v>749404</v>
      </c>
      <c r="M89" s="17">
        <v>0.1401</v>
      </c>
    </row>
    <row r="90" spans="1:36" x14ac:dyDescent="0.25">
      <c r="A90" s="92" t="s">
        <v>73</v>
      </c>
      <c r="B90" s="93"/>
      <c r="C90" s="93"/>
      <c r="D90" s="93"/>
      <c r="E90" s="93"/>
      <c r="F90" s="93"/>
      <c r="G90" s="93"/>
      <c r="H90" s="93"/>
      <c r="I90" s="93"/>
      <c r="J90" s="93"/>
      <c r="K90" s="93"/>
      <c r="L90" s="76"/>
      <c r="M90" s="76"/>
    </row>
    <row r="91" spans="1:36" s="10" customFormat="1" x14ac:dyDescent="0.25">
      <c r="A91" s="30" t="s">
        <v>110</v>
      </c>
      <c r="B91" s="29" t="s">
        <v>72</v>
      </c>
      <c r="C91" s="29" t="s">
        <v>72</v>
      </c>
      <c r="D91" s="29" t="s">
        <v>72</v>
      </c>
      <c r="E91" s="29" t="s">
        <v>72</v>
      </c>
      <c r="F91" s="29" t="s">
        <v>72</v>
      </c>
      <c r="G91" s="29" t="s">
        <v>72</v>
      </c>
      <c r="H91" s="29" t="s">
        <v>72</v>
      </c>
      <c r="I91" s="29" t="s">
        <v>72</v>
      </c>
      <c r="J91" s="13">
        <v>30226</v>
      </c>
      <c r="K91" s="17">
        <v>6.4199999999999993E-2</v>
      </c>
      <c r="L91" s="13">
        <v>293472</v>
      </c>
      <c r="M91" s="17">
        <v>6.9699999999999998E-2</v>
      </c>
      <c r="N91" s="11"/>
      <c r="O91" s="11"/>
      <c r="P91" s="11"/>
      <c r="Q91" s="11"/>
      <c r="R91" s="11"/>
      <c r="S91" s="11"/>
      <c r="T91" s="11"/>
      <c r="U91" s="11"/>
      <c r="V91" s="11"/>
      <c r="W91" s="11"/>
      <c r="X91" s="11"/>
      <c r="Y91" s="11"/>
      <c r="Z91" s="11"/>
      <c r="AA91" s="11"/>
      <c r="AB91" s="11"/>
      <c r="AC91" s="11"/>
      <c r="AD91" s="11"/>
      <c r="AE91" s="11"/>
      <c r="AF91" s="11"/>
      <c r="AG91" s="11"/>
      <c r="AH91" s="11"/>
      <c r="AI91" s="11"/>
      <c r="AJ91" s="11"/>
    </row>
    <row r="92" spans="1:36" x14ac:dyDescent="0.25">
      <c r="A92" s="94" t="s">
        <v>77</v>
      </c>
      <c r="B92" s="95"/>
      <c r="C92" s="95"/>
      <c r="D92" s="95"/>
      <c r="E92" s="95"/>
      <c r="F92" s="95"/>
      <c r="G92" s="95"/>
      <c r="H92" s="95"/>
      <c r="I92" s="95"/>
      <c r="J92" s="95"/>
      <c r="K92" s="96"/>
      <c r="L92" s="97"/>
      <c r="M92" s="97"/>
    </row>
    <row r="93" spans="1:36" x14ac:dyDescent="0.25">
      <c r="A93" s="4" t="s">
        <v>63</v>
      </c>
      <c r="B93" s="13" t="s">
        <v>72</v>
      </c>
      <c r="C93" s="17" t="s">
        <v>72</v>
      </c>
      <c r="D93" s="14">
        <v>210785</v>
      </c>
      <c r="E93" s="18">
        <v>0.36359999999999998</v>
      </c>
      <c r="F93" s="14">
        <v>181789</v>
      </c>
      <c r="G93" s="18">
        <v>0.34839999999999999</v>
      </c>
      <c r="H93" s="14">
        <v>207727</v>
      </c>
      <c r="I93" s="18">
        <v>0.38369999999999999</v>
      </c>
      <c r="J93" s="14">
        <v>185921</v>
      </c>
      <c r="K93" s="18">
        <v>0.3669</v>
      </c>
      <c r="L93" s="14">
        <v>1850553</v>
      </c>
      <c r="M93" s="18">
        <v>0.37969999999999998</v>
      </c>
    </row>
    <row r="94" spans="1:36" x14ac:dyDescent="0.25">
      <c r="A94" s="4" t="s">
        <v>64</v>
      </c>
      <c r="B94" s="13" t="s">
        <v>72</v>
      </c>
      <c r="C94" s="17" t="s">
        <v>72</v>
      </c>
      <c r="D94" s="14">
        <v>182906</v>
      </c>
      <c r="E94" s="18">
        <v>0.3155</v>
      </c>
      <c r="F94" s="14">
        <v>177075</v>
      </c>
      <c r="G94" s="18">
        <v>0.33939999999999998</v>
      </c>
      <c r="H94" s="14">
        <v>177951</v>
      </c>
      <c r="I94" s="18">
        <v>0.32869999999999999</v>
      </c>
      <c r="J94" s="14">
        <v>189428</v>
      </c>
      <c r="K94" s="18">
        <v>0.37390000000000001</v>
      </c>
      <c r="L94" s="14">
        <v>1806627</v>
      </c>
      <c r="M94" s="18">
        <v>0.37069999999999997</v>
      </c>
    </row>
    <row r="95" spans="1:36" x14ac:dyDescent="0.25">
      <c r="A95" s="4" t="s">
        <v>66</v>
      </c>
      <c r="B95" s="13" t="s">
        <v>72</v>
      </c>
      <c r="C95" s="17" t="s">
        <v>72</v>
      </c>
      <c r="D95" s="14">
        <v>77587</v>
      </c>
      <c r="E95" s="18">
        <v>0.1338</v>
      </c>
      <c r="F95" s="14">
        <v>70011</v>
      </c>
      <c r="G95" s="18">
        <v>0.13420000000000001</v>
      </c>
      <c r="H95" s="14">
        <v>58682</v>
      </c>
      <c r="I95" s="18">
        <v>0.1084</v>
      </c>
      <c r="J95" s="14">
        <v>60112</v>
      </c>
      <c r="K95" s="18">
        <v>0.1186</v>
      </c>
      <c r="L95" s="14">
        <v>485160</v>
      </c>
      <c r="M95" s="18">
        <v>9.9599999999999994E-2</v>
      </c>
    </row>
    <row r="96" spans="1:36" x14ac:dyDescent="0.25">
      <c r="A96" s="4" t="s">
        <v>65</v>
      </c>
      <c r="B96" s="13" t="s">
        <v>72</v>
      </c>
      <c r="C96" s="17" t="s">
        <v>72</v>
      </c>
      <c r="D96" s="14">
        <v>108401</v>
      </c>
      <c r="E96" s="18">
        <v>0.187</v>
      </c>
      <c r="F96" s="14">
        <v>92872</v>
      </c>
      <c r="G96" s="18">
        <v>0.17799999999999999</v>
      </c>
      <c r="H96" s="14">
        <v>96967</v>
      </c>
      <c r="I96" s="18">
        <v>0.17910000000000001</v>
      </c>
      <c r="J96" s="14">
        <v>71210</v>
      </c>
      <c r="K96" s="18">
        <v>0.14050000000000001</v>
      </c>
      <c r="L96" s="14">
        <v>730908</v>
      </c>
      <c r="M96" s="18">
        <v>0.15</v>
      </c>
    </row>
    <row r="97" spans="1:36" x14ac:dyDescent="0.25">
      <c r="A97" s="94" t="s">
        <v>76</v>
      </c>
      <c r="B97" s="95"/>
      <c r="C97" s="95"/>
      <c r="D97" s="95"/>
      <c r="E97" s="95"/>
      <c r="F97" s="95"/>
      <c r="G97" s="95"/>
      <c r="H97" s="95"/>
      <c r="I97" s="95"/>
      <c r="J97" s="95"/>
      <c r="K97" s="96"/>
      <c r="L97" s="97"/>
      <c r="M97" s="97"/>
    </row>
    <row r="98" spans="1:36" x14ac:dyDescent="0.25">
      <c r="A98" s="4" t="s">
        <v>63</v>
      </c>
      <c r="B98" s="13" t="s">
        <v>72</v>
      </c>
      <c r="C98" s="17" t="s">
        <v>72</v>
      </c>
      <c r="D98" s="14">
        <v>51453</v>
      </c>
      <c r="E98" s="18">
        <v>9.8799999999999999E-2</v>
      </c>
      <c r="F98" s="14">
        <v>50067</v>
      </c>
      <c r="G98" s="18">
        <v>0.10299999999999999</v>
      </c>
      <c r="H98" s="14">
        <v>60215</v>
      </c>
      <c r="I98" s="18">
        <v>0.1159</v>
      </c>
      <c r="J98" s="14">
        <v>71899</v>
      </c>
      <c r="K98" s="18">
        <v>0.15129999999999999</v>
      </c>
      <c r="L98" s="14">
        <v>720710</v>
      </c>
      <c r="M98" s="18">
        <v>0.16170000000000001</v>
      </c>
    </row>
    <row r="99" spans="1:36" x14ac:dyDescent="0.25">
      <c r="A99" s="4" t="s">
        <v>64</v>
      </c>
      <c r="B99" s="13" t="s">
        <v>72</v>
      </c>
      <c r="C99" s="17" t="s">
        <v>72</v>
      </c>
      <c r="D99" s="14">
        <v>120986</v>
      </c>
      <c r="E99" s="18">
        <v>0.23219999999999999</v>
      </c>
      <c r="F99" s="14">
        <v>163578</v>
      </c>
      <c r="G99" s="18">
        <v>0.33639999999999998</v>
      </c>
      <c r="H99" s="14">
        <v>192554</v>
      </c>
      <c r="I99" s="18">
        <v>0.37069999999999997</v>
      </c>
      <c r="J99" s="14">
        <v>143567</v>
      </c>
      <c r="K99" s="18">
        <v>0.30220000000000002</v>
      </c>
      <c r="L99" s="14">
        <v>1435564</v>
      </c>
      <c r="M99" s="18">
        <v>0.3221</v>
      </c>
    </row>
    <row r="100" spans="1:36" x14ac:dyDescent="0.25">
      <c r="A100" s="4" t="s">
        <v>66</v>
      </c>
      <c r="B100" s="13" t="s">
        <v>72</v>
      </c>
      <c r="C100" s="17" t="s">
        <v>72</v>
      </c>
      <c r="D100" s="14">
        <v>142892</v>
      </c>
      <c r="E100" s="18">
        <v>0.27429999999999999</v>
      </c>
      <c r="F100" s="14">
        <v>111231</v>
      </c>
      <c r="G100" s="18">
        <v>0.22869999999999999</v>
      </c>
      <c r="H100" s="14">
        <v>98013</v>
      </c>
      <c r="I100" s="18">
        <v>0.18870000000000001</v>
      </c>
      <c r="J100" s="14">
        <v>121449</v>
      </c>
      <c r="K100" s="18">
        <v>0.25569999999999998</v>
      </c>
      <c r="L100" s="14">
        <v>1028616</v>
      </c>
      <c r="M100" s="18">
        <v>0.23080000000000001</v>
      </c>
    </row>
    <row r="101" spans="1:36" x14ac:dyDescent="0.25">
      <c r="A101" s="4" t="s">
        <v>65</v>
      </c>
      <c r="B101" s="13" t="s">
        <v>72</v>
      </c>
      <c r="C101" s="17" t="s">
        <v>72</v>
      </c>
      <c r="D101" s="14">
        <v>205665</v>
      </c>
      <c r="E101" s="18">
        <v>0.39479999999999998</v>
      </c>
      <c r="F101" s="14">
        <v>161413</v>
      </c>
      <c r="G101" s="18">
        <v>0.33189999999999997</v>
      </c>
      <c r="H101" s="14">
        <v>168644</v>
      </c>
      <c r="I101" s="18">
        <v>0.32469999999999999</v>
      </c>
      <c r="J101" s="14">
        <v>138136</v>
      </c>
      <c r="K101" s="18">
        <v>0.2908</v>
      </c>
      <c r="L101" s="14">
        <v>1272688</v>
      </c>
      <c r="M101" s="18">
        <v>0.28549999999999998</v>
      </c>
    </row>
    <row r="102" spans="1:36" x14ac:dyDescent="0.25">
      <c r="A102" s="92" t="s">
        <v>111</v>
      </c>
      <c r="B102" s="93"/>
      <c r="C102" s="93"/>
      <c r="D102" s="93"/>
      <c r="E102" s="93"/>
      <c r="F102" s="93"/>
      <c r="G102" s="93"/>
      <c r="H102" s="93"/>
      <c r="I102" s="93"/>
      <c r="J102" s="93"/>
      <c r="K102" s="93"/>
      <c r="L102" s="76"/>
      <c r="M102" s="76"/>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row>
    <row r="103" spans="1:36" x14ac:dyDescent="0.25">
      <c r="A103" s="30" t="s">
        <v>167</v>
      </c>
      <c r="B103" s="29" t="s">
        <v>72</v>
      </c>
      <c r="C103" s="29" t="s">
        <v>72</v>
      </c>
      <c r="D103" s="29" t="s">
        <v>72</v>
      </c>
      <c r="E103" s="29" t="s">
        <v>72</v>
      </c>
      <c r="F103" s="29" t="s">
        <v>72</v>
      </c>
      <c r="G103" s="29" t="s">
        <v>72</v>
      </c>
      <c r="H103" s="29" t="s">
        <v>72</v>
      </c>
      <c r="I103" s="29" t="s">
        <v>72</v>
      </c>
      <c r="J103" s="13">
        <v>154628</v>
      </c>
      <c r="K103" s="17">
        <v>0.34350000000000003</v>
      </c>
      <c r="L103" s="13">
        <v>1442294</v>
      </c>
      <c r="M103" s="17">
        <v>0.35670000000000002</v>
      </c>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row>
    <row r="104" spans="1:36" x14ac:dyDescent="0.25">
      <c r="A104" s="30" t="s">
        <v>168</v>
      </c>
      <c r="B104" s="29" t="s">
        <v>72</v>
      </c>
      <c r="C104" s="29" t="s">
        <v>72</v>
      </c>
      <c r="D104" s="29" t="s">
        <v>72</v>
      </c>
      <c r="E104" s="29" t="s">
        <v>72</v>
      </c>
      <c r="F104" s="29" t="s">
        <v>72</v>
      </c>
      <c r="G104" s="29" t="s">
        <v>72</v>
      </c>
      <c r="H104" s="29" t="s">
        <v>72</v>
      </c>
      <c r="I104" s="29" t="s">
        <v>72</v>
      </c>
      <c r="J104" s="13">
        <v>59692</v>
      </c>
      <c r="K104" s="17">
        <v>0.41139999999999999</v>
      </c>
      <c r="L104" s="13">
        <v>560577</v>
      </c>
      <c r="M104" s="17">
        <v>0.40860000000000002</v>
      </c>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row>
    <row r="105" spans="1:36" x14ac:dyDescent="0.25">
      <c r="A105" s="30" t="s">
        <v>169</v>
      </c>
      <c r="B105" s="29" t="s">
        <v>72</v>
      </c>
      <c r="C105" s="29" t="s">
        <v>72</v>
      </c>
      <c r="D105" s="29" t="s">
        <v>72</v>
      </c>
      <c r="E105" s="29" t="s">
        <v>72</v>
      </c>
      <c r="F105" s="29" t="s">
        <v>72</v>
      </c>
      <c r="G105" s="29" t="s">
        <v>72</v>
      </c>
      <c r="H105" s="29" t="s">
        <v>72</v>
      </c>
      <c r="I105" s="29" t="s">
        <v>72</v>
      </c>
      <c r="J105" s="13">
        <v>140304</v>
      </c>
      <c r="K105" s="17">
        <v>0.91439999999999999</v>
      </c>
      <c r="L105" s="13">
        <v>1279049</v>
      </c>
      <c r="M105" s="17">
        <v>0.88949999999999996</v>
      </c>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row>
    <row r="106" spans="1:36" x14ac:dyDescent="0.25">
      <c r="A106" s="92" t="s">
        <v>112</v>
      </c>
      <c r="B106" s="93"/>
      <c r="C106" s="93"/>
      <c r="D106" s="93"/>
      <c r="E106" s="93"/>
      <c r="F106" s="93"/>
      <c r="G106" s="93"/>
      <c r="H106" s="93"/>
      <c r="I106" s="93"/>
      <c r="J106" s="93"/>
      <c r="K106" s="93"/>
      <c r="L106" s="76"/>
      <c r="M106" s="76"/>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row>
    <row r="107" spans="1:36" x14ac:dyDescent="0.25">
      <c r="A107" s="30" t="s">
        <v>113</v>
      </c>
      <c r="B107" s="29" t="s">
        <v>72</v>
      </c>
      <c r="C107" s="29" t="s">
        <v>72</v>
      </c>
      <c r="D107" s="29" t="s">
        <v>72</v>
      </c>
      <c r="E107" s="29" t="s">
        <v>72</v>
      </c>
      <c r="F107" s="29" t="s">
        <v>72</v>
      </c>
      <c r="G107" s="29" t="s">
        <v>72</v>
      </c>
      <c r="H107" s="29" t="s">
        <v>72</v>
      </c>
      <c r="I107" s="29" t="s">
        <v>72</v>
      </c>
      <c r="J107" s="13">
        <v>471970</v>
      </c>
      <c r="K107" s="17">
        <v>0.875</v>
      </c>
      <c r="L107" s="13">
        <v>4319955</v>
      </c>
      <c r="M107" s="17">
        <v>0.87470000000000003</v>
      </c>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row>
    <row r="108" spans="1:36" x14ac:dyDescent="0.25">
      <c r="A108" s="30" t="s">
        <v>114</v>
      </c>
      <c r="B108" s="29" t="s">
        <v>72</v>
      </c>
      <c r="C108" s="29" t="s">
        <v>72</v>
      </c>
      <c r="D108" s="29" t="s">
        <v>72</v>
      </c>
      <c r="E108" s="29" t="s">
        <v>72</v>
      </c>
      <c r="F108" s="29" t="s">
        <v>72</v>
      </c>
      <c r="G108" s="29" t="s">
        <v>72</v>
      </c>
      <c r="H108" s="29" t="s">
        <v>72</v>
      </c>
      <c r="I108" s="29" t="s">
        <v>72</v>
      </c>
      <c r="J108" s="13">
        <v>485632</v>
      </c>
      <c r="K108" s="17">
        <v>0.89410000000000001</v>
      </c>
      <c r="L108" s="13">
        <v>4377305</v>
      </c>
      <c r="M108" s="17">
        <v>0.88600000000000001</v>
      </c>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row>
    <row r="109" spans="1:36" x14ac:dyDescent="0.25">
      <c r="A109" s="30" t="s">
        <v>115</v>
      </c>
      <c r="B109" s="29" t="s">
        <v>72</v>
      </c>
      <c r="C109" s="29" t="s">
        <v>72</v>
      </c>
      <c r="D109" s="29" t="s">
        <v>72</v>
      </c>
      <c r="E109" s="29" t="s">
        <v>72</v>
      </c>
      <c r="F109" s="29" t="s">
        <v>72</v>
      </c>
      <c r="G109" s="29" t="s">
        <v>72</v>
      </c>
      <c r="H109" s="29" t="s">
        <v>72</v>
      </c>
      <c r="I109" s="29" t="s">
        <v>72</v>
      </c>
      <c r="J109" s="13">
        <v>342585</v>
      </c>
      <c r="K109" s="17">
        <v>0.7198</v>
      </c>
      <c r="L109" s="13">
        <v>2981719</v>
      </c>
      <c r="M109" s="17">
        <v>0.71020000000000005</v>
      </c>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row>
    <row r="110" spans="1:36" x14ac:dyDescent="0.25">
      <c r="A110" s="30" t="s">
        <v>116</v>
      </c>
      <c r="B110" s="29" t="s">
        <v>72</v>
      </c>
      <c r="C110" s="29" t="s">
        <v>72</v>
      </c>
      <c r="D110" s="29" t="s">
        <v>72</v>
      </c>
      <c r="E110" s="29" t="s">
        <v>72</v>
      </c>
      <c r="F110" s="29" t="s">
        <v>72</v>
      </c>
      <c r="G110" s="29" t="s">
        <v>72</v>
      </c>
      <c r="H110" s="29" t="s">
        <v>72</v>
      </c>
      <c r="I110" s="29" t="s">
        <v>72</v>
      </c>
      <c r="J110" s="13">
        <v>372294</v>
      </c>
      <c r="K110" s="17">
        <v>0.77590000000000003</v>
      </c>
      <c r="L110" s="13">
        <v>3319510</v>
      </c>
      <c r="M110" s="17">
        <v>0.77759999999999996</v>
      </c>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row>
    <row r="111" spans="1:36" x14ac:dyDescent="0.25">
      <c r="A111" s="30" t="s">
        <v>117</v>
      </c>
      <c r="B111" s="29" t="s">
        <v>72</v>
      </c>
      <c r="C111" s="29" t="s">
        <v>72</v>
      </c>
      <c r="D111" s="29" t="s">
        <v>72</v>
      </c>
      <c r="E111" s="29" t="s">
        <v>72</v>
      </c>
      <c r="F111" s="29" t="s">
        <v>72</v>
      </c>
      <c r="G111" s="29" t="s">
        <v>72</v>
      </c>
      <c r="H111" s="29" t="s">
        <v>72</v>
      </c>
      <c r="I111" s="29" t="s">
        <v>72</v>
      </c>
      <c r="J111" s="13">
        <v>307412</v>
      </c>
      <c r="K111" s="17">
        <v>0.6593</v>
      </c>
      <c r="L111" s="13">
        <v>2793775</v>
      </c>
      <c r="M111" s="17">
        <v>0.66159999999999997</v>
      </c>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row>
  </sheetData>
  <mergeCells count="44">
    <mergeCell ref="A102:K102"/>
    <mergeCell ref="L102:M102"/>
    <mergeCell ref="A106:K106"/>
    <mergeCell ref="L106:M106"/>
    <mergeCell ref="A90:K90"/>
    <mergeCell ref="L90:M90"/>
    <mergeCell ref="A92:K92"/>
    <mergeCell ref="L92:M92"/>
    <mergeCell ref="A97:K97"/>
    <mergeCell ref="L97:M97"/>
    <mergeCell ref="A77:K77"/>
    <mergeCell ref="L77:M77"/>
    <mergeCell ref="A81:K81"/>
    <mergeCell ref="L81:M81"/>
    <mergeCell ref="A84:K84"/>
    <mergeCell ref="L84:M84"/>
    <mergeCell ref="A48:K48"/>
    <mergeCell ref="L48:M48"/>
    <mergeCell ref="A66:K66"/>
    <mergeCell ref="L66:M66"/>
    <mergeCell ref="A71:K71"/>
    <mergeCell ref="L71:M71"/>
    <mergeCell ref="A1:M1"/>
    <mergeCell ref="A2:M2"/>
    <mergeCell ref="L4:M4"/>
    <mergeCell ref="B5:C5"/>
    <mergeCell ref="D5:E5"/>
    <mergeCell ref="F5:G5"/>
    <mergeCell ref="H5:I5"/>
    <mergeCell ref="L5:M5"/>
    <mergeCell ref="J5:K5"/>
    <mergeCell ref="B4:K4"/>
    <mergeCell ref="A7:K7"/>
    <mergeCell ref="L7:M7"/>
    <mergeCell ref="A19:K19"/>
    <mergeCell ref="L19:M19"/>
    <mergeCell ref="A27:K27"/>
    <mergeCell ref="L27:M27"/>
    <mergeCell ref="A36:K36"/>
    <mergeCell ref="L36:M36"/>
    <mergeCell ref="A41:K41"/>
    <mergeCell ref="L41:M41"/>
    <mergeCell ref="A47:K47"/>
    <mergeCell ref="L47:M47"/>
  </mergeCells>
  <pageMargins left="0.25" right="0.25" top="0.75" bottom="0.75" header="0.3" footer="0.3"/>
  <pageSetup paperSize="5" scale="67" fitToHeight="0" orientation="landscape" r:id="rId1"/>
  <rowBreaks count="1" manualBreakCount="1">
    <brk id="4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E54"/>
  <sheetViews>
    <sheetView showGridLines="0" workbookViewId="0">
      <selection activeCell="A52" sqref="A52"/>
    </sheetView>
  </sheetViews>
  <sheetFormatPr defaultColWidth="9.140625" defaultRowHeight="15" x14ac:dyDescent="0.25"/>
  <cols>
    <col min="1" max="1" width="188.85546875" style="51" customWidth="1"/>
    <col min="2" max="32" width="7.85546875" style="49" customWidth="1"/>
    <col min="33" max="16384" width="9.140625" style="49"/>
  </cols>
  <sheetData>
    <row r="1" spans="1:1" ht="23.25" x14ac:dyDescent="0.25">
      <c r="A1" s="48" t="s">
        <v>92</v>
      </c>
    </row>
    <row r="2" spans="1:1" ht="18.75" x14ac:dyDescent="0.25">
      <c r="A2" s="50" t="s">
        <v>93</v>
      </c>
    </row>
    <row r="4" spans="1:1" x14ac:dyDescent="0.25">
      <c r="A4" s="51" t="s">
        <v>90</v>
      </c>
    </row>
    <row r="5" spans="1:1" ht="4.5" customHeight="1" x14ac:dyDescent="0.25"/>
    <row r="6" spans="1:1" x14ac:dyDescent="0.25">
      <c r="A6" s="51" t="s">
        <v>91</v>
      </c>
    </row>
    <row r="7" spans="1:1" ht="4.5" customHeight="1" x14ac:dyDescent="0.25"/>
    <row r="8" spans="1:1" ht="30" x14ac:dyDescent="0.25">
      <c r="A8" s="51" t="s">
        <v>130</v>
      </c>
    </row>
    <row r="9" spans="1:1" ht="4.5" customHeight="1" x14ac:dyDescent="0.25"/>
    <row r="10" spans="1:1" x14ac:dyDescent="0.25">
      <c r="A10" s="51" t="s">
        <v>131</v>
      </c>
    </row>
    <row r="12" spans="1:1" ht="18.75" x14ac:dyDescent="0.25">
      <c r="A12" s="52" t="s">
        <v>86</v>
      </c>
    </row>
    <row r="13" spans="1:1" ht="30" x14ac:dyDescent="0.25">
      <c r="A13" s="51" t="s">
        <v>103</v>
      </c>
    </row>
    <row r="15" spans="1:1" ht="18.75" x14ac:dyDescent="0.25">
      <c r="A15" s="52" t="s">
        <v>87</v>
      </c>
    </row>
    <row r="16" spans="1:1" ht="32.25" customHeight="1" x14ac:dyDescent="0.25">
      <c r="A16" s="51" t="s">
        <v>88</v>
      </c>
    </row>
    <row r="18" spans="1:1" ht="18.75" x14ac:dyDescent="0.25">
      <c r="A18" s="52" t="s">
        <v>89</v>
      </c>
    </row>
    <row r="19" spans="1:1" ht="4.5" customHeight="1" x14ac:dyDescent="0.25"/>
    <row r="20" spans="1:1" x14ac:dyDescent="0.25">
      <c r="A20" s="53" t="s">
        <v>2</v>
      </c>
    </row>
    <row r="21" spans="1:1" ht="4.5" customHeight="1" x14ac:dyDescent="0.25"/>
    <row r="22" spans="1:1" x14ac:dyDescent="0.25">
      <c r="A22" s="51" t="s">
        <v>132</v>
      </c>
    </row>
    <row r="23" spans="1:1" ht="4.5" customHeight="1" x14ac:dyDescent="0.25"/>
    <row r="24" spans="1:1" ht="30" x14ac:dyDescent="0.25">
      <c r="A24" s="51" t="s">
        <v>133</v>
      </c>
    </row>
    <row r="25" spans="1:1" ht="4.5" customHeight="1" x14ac:dyDescent="0.25"/>
    <row r="26" spans="1:1" ht="45" x14ac:dyDescent="0.25">
      <c r="A26" s="51" t="s">
        <v>134</v>
      </c>
    </row>
    <row r="27" spans="1:1" ht="4.5" customHeight="1" x14ac:dyDescent="0.25"/>
    <row r="28" spans="1:1" x14ac:dyDescent="0.25">
      <c r="A28" s="51" t="s">
        <v>135</v>
      </c>
    </row>
    <row r="30" spans="1:1" x14ac:dyDescent="0.25">
      <c r="A30" s="53" t="s">
        <v>3</v>
      </c>
    </row>
    <row r="31" spans="1:1" ht="4.5" customHeight="1" x14ac:dyDescent="0.25"/>
    <row r="32" spans="1:1" ht="30" x14ac:dyDescent="0.25">
      <c r="A32" s="51" t="s">
        <v>136</v>
      </c>
    </row>
    <row r="33" spans="1:5" ht="4.5" customHeight="1" x14ac:dyDescent="0.25"/>
    <row r="34" spans="1:5" ht="30" x14ac:dyDescent="0.25">
      <c r="A34" s="51" t="s">
        <v>137</v>
      </c>
    </row>
    <row r="35" spans="1:5" ht="4.5" customHeight="1" x14ac:dyDescent="0.25"/>
    <row r="36" spans="1:5" x14ac:dyDescent="0.25">
      <c r="A36" s="51" t="s">
        <v>170</v>
      </c>
    </row>
    <row r="38" spans="1:5" x14ac:dyDescent="0.25">
      <c r="A38" s="53" t="s">
        <v>4</v>
      </c>
    </row>
    <row r="39" spans="1:5" ht="4.5" customHeight="1" x14ac:dyDescent="0.25"/>
    <row r="40" spans="1:5" x14ac:dyDescent="0.25">
      <c r="A40" s="51" t="s">
        <v>138</v>
      </c>
    </row>
    <row r="42" spans="1:5" ht="18.75" x14ac:dyDescent="0.25">
      <c r="A42" s="52" t="s">
        <v>139</v>
      </c>
    </row>
    <row r="43" spans="1:5" ht="4.5" customHeight="1" x14ac:dyDescent="0.25"/>
    <row r="44" spans="1:5" ht="45" x14ac:dyDescent="0.25">
      <c r="A44" s="51" t="s">
        <v>140</v>
      </c>
    </row>
    <row r="45" spans="1:5" ht="4.5" customHeight="1" x14ac:dyDescent="0.25"/>
    <row r="46" spans="1:5" ht="30" x14ac:dyDescent="0.25">
      <c r="A46" s="51" t="s">
        <v>141</v>
      </c>
      <c r="E46" s="51"/>
    </row>
    <row r="47" spans="1:5" x14ac:dyDescent="0.25">
      <c r="E47" s="51"/>
    </row>
    <row r="48" spans="1:5" ht="18.75" x14ac:dyDescent="0.25">
      <c r="A48" s="52" t="s">
        <v>94</v>
      </c>
    </row>
    <row r="49" spans="1:1" ht="4.5" customHeight="1" x14ac:dyDescent="0.25"/>
    <row r="50" spans="1:1" x14ac:dyDescent="0.25">
      <c r="A50" s="51" t="s">
        <v>174</v>
      </c>
    </row>
    <row r="51" spans="1:1" ht="4.5" customHeight="1" x14ac:dyDescent="0.25"/>
    <row r="52" spans="1:1" ht="32.25" customHeight="1" x14ac:dyDescent="0.25">
      <c r="A52" s="51" t="s">
        <v>175</v>
      </c>
    </row>
    <row r="53" spans="1:1" ht="4.5" customHeight="1" x14ac:dyDescent="0.25"/>
    <row r="54" spans="1:1" ht="30" x14ac:dyDescent="0.25">
      <c r="A54" s="51" t="s">
        <v>142</v>
      </c>
    </row>
  </sheetData>
  <pageMargins left="0.25" right="0.25" top="0.75" bottom="0.75" header="0.3" footer="0.3"/>
  <pageSetup paperSize="5" scale="88" fitToHeight="0" orientation="portrait"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K146"/>
  <sheetViews>
    <sheetView showGridLines="0" zoomScale="85" zoomScaleNormal="85" workbookViewId="0">
      <pane xSplit="1" ySplit="4" topLeftCell="B5" activePane="bottomRight" state="frozen"/>
      <selection pane="topRight" activeCell="B1" sqref="B1"/>
      <selection pane="bottomLeft" activeCell="A5" sqref="A5"/>
      <selection pane="bottomRight" activeCell="J71" sqref="J71"/>
    </sheetView>
  </sheetViews>
  <sheetFormatPr defaultColWidth="9.140625" defaultRowHeight="15" x14ac:dyDescent="0.25"/>
  <cols>
    <col min="1" max="1" width="116.7109375" style="1" customWidth="1"/>
    <col min="2" max="2" width="14.5703125" style="20" customWidth="1"/>
    <col min="3" max="3" width="14.5703125" style="21" customWidth="1"/>
    <col min="4" max="4" width="14.5703125" style="20" customWidth="1"/>
    <col min="5" max="5" width="14.5703125" style="21" customWidth="1"/>
    <col min="6" max="6" width="14.5703125" style="20" customWidth="1"/>
    <col min="7" max="7" width="14.5703125" style="21" customWidth="1"/>
    <col min="8" max="11" width="14.5703125" style="1" customWidth="1"/>
    <col min="12" max="12" width="12.140625" style="11" bestFit="1" customWidth="1"/>
    <col min="13" max="37" width="9.140625" style="11"/>
    <col min="38" max="16384" width="9.140625" style="1"/>
  </cols>
  <sheetData>
    <row r="1" spans="1:37" ht="18.75" x14ac:dyDescent="0.3">
      <c r="A1" s="78" t="s">
        <v>85</v>
      </c>
      <c r="B1" s="78"/>
      <c r="C1" s="78"/>
      <c r="D1" s="78"/>
      <c r="E1" s="78"/>
      <c r="F1" s="78"/>
      <c r="G1" s="78"/>
      <c r="H1" s="78"/>
      <c r="I1" s="78"/>
      <c r="J1" s="78"/>
      <c r="K1" s="78"/>
    </row>
    <row r="3" spans="1:37" x14ac:dyDescent="0.25">
      <c r="B3" s="79">
        <v>2009</v>
      </c>
      <c r="C3" s="80"/>
      <c r="D3" s="81">
        <v>2011</v>
      </c>
      <c r="E3" s="82"/>
      <c r="F3" s="83">
        <v>2013</v>
      </c>
      <c r="G3" s="84"/>
      <c r="H3" s="90">
        <v>2015</v>
      </c>
      <c r="I3" s="91"/>
      <c r="J3" s="85">
        <v>2017</v>
      </c>
      <c r="K3" s="86"/>
    </row>
    <row r="4" spans="1:37" x14ac:dyDescent="0.25">
      <c r="B4" s="42" t="s">
        <v>69</v>
      </c>
      <c r="C4" s="42" t="s">
        <v>70</v>
      </c>
      <c r="D4" s="43" t="s">
        <v>69</v>
      </c>
      <c r="E4" s="43" t="s">
        <v>70</v>
      </c>
      <c r="F4" s="9" t="s">
        <v>69</v>
      </c>
      <c r="G4" s="9" t="s">
        <v>70</v>
      </c>
      <c r="H4" s="44" t="s">
        <v>69</v>
      </c>
      <c r="I4" s="44" t="s">
        <v>70</v>
      </c>
      <c r="J4" s="45" t="s">
        <v>69</v>
      </c>
      <c r="K4" s="45" t="s">
        <v>70</v>
      </c>
    </row>
    <row r="5" spans="1:37" s="10" customFormat="1" x14ac:dyDescent="0.25">
      <c r="A5" s="76" t="s">
        <v>55</v>
      </c>
      <c r="B5" s="77"/>
      <c r="C5" s="77"/>
      <c r="D5" s="77"/>
      <c r="E5" s="77"/>
      <c r="F5" s="77"/>
      <c r="G5" s="77"/>
      <c r="H5" s="77"/>
      <c r="I5" s="77"/>
      <c r="J5" s="77"/>
      <c r="K5" s="77"/>
      <c r="L5" s="11"/>
      <c r="M5" s="11"/>
      <c r="N5" s="11"/>
      <c r="O5" s="11"/>
      <c r="P5" s="11"/>
      <c r="Q5" s="11"/>
      <c r="R5" s="11"/>
      <c r="S5" s="11"/>
      <c r="T5" s="11"/>
      <c r="U5" s="11"/>
      <c r="V5" s="11"/>
      <c r="W5" s="11"/>
      <c r="X5" s="11"/>
      <c r="Y5" s="11"/>
      <c r="Z5" s="11"/>
      <c r="AA5" s="11"/>
      <c r="AB5" s="11"/>
      <c r="AC5" s="11"/>
      <c r="AD5" s="11"/>
      <c r="AE5" s="11"/>
      <c r="AF5" s="11"/>
      <c r="AG5" s="11"/>
      <c r="AH5" s="11"/>
      <c r="AI5" s="11"/>
      <c r="AJ5" s="11"/>
      <c r="AK5" s="11"/>
    </row>
    <row r="6" spans="1:37" x14ac:dyDescent="0.25">
      <c r="A6" s="5" t="s">
        <v>0</v>
      </c>
      <c r="B6" s="12">
        <v>4331957</v>
      </c>
      <c r="C6" s="16">
        <v>0.86460000000000004</v>
      </c>
      <c r="D6" s="12">
        <v>4408796</v>
      </c>
      <c r="E6" s="16">
        <v>0.8417</v>
      </c>
      <c r="F6" s="12">
        <v>4446720</v>
      </c>
      <c r="G6" s="16">
        <v>0.85719999999999996</v>
      </c>
      <c r="H6" s="12">
        <v>4941565</v>
      </c>
      <c r="I6" s="16">
        <v>0.93340000000000001</v>
      </c>
      <c r="J6" s="12">
        <v>5040164</v>
      </c>
      <c r="K6" s="16">
        <v>0.93500000000000005</v>
      </c>
      <c r="L6" s="65"/>
    </row>
    <row r="7" spans="1:37" x14ac:dyDescent="0.25">
      <c r="A7" s="6" t="s">
        <v>151</v>
      </c>
      <c r="B7" s="12">
        <v>3327241</v>
      </c>
      <c r="C7" s="16">
        <v>0.66410000000000002</v>
      </c>
      <c r="D7" s="12">
        <v>3122354</v>
      </c>
      <c r="E7" s="16">
        <v>0.59609999999999996</v>
      </c>
      <c r="F7" s="12">
        <v>3190985</v>
      </c>
      <c r="G7" s="16">
        <v>0.61509999999999998</v>
      </c>
      <c r="H7" s="12">
        <v>3133285</v>
      </c>
      <c r="I7" s="16">
        <v>0.59179999999999999</v>
      </c>
      <c r="J7" s="12">
        <v>3133456</v>
      </c>
      <c r="K7" s="16">
        <v>0.58130000000000004</v>
      </c>
      <c r="L7" s="65"/>
    </row>
    <row r="8" spans="1:37" x14ac:dyDescent="0.25">
      <c r="A8" s="60" t="s">
        <v>152</v>
      </c>
      <c r="B8" s="12">
        <v>2888735</v>
      </c>
      <c r="C8" s="16">
        <v>0.57650000000000001</v>
      </c>
      <c r="D8" s="12">
        <v>2677623</v>
      </c>
      <c r="E8" s="16">
        <v>0.51119999999999999</v>
      </c>
      <c r="F8" s="12">
        <v>2727778</v>
      </c>
      <c r="G8" s="16">
        <v>0.52580000000000005</v>
      </c>
      <c r="H8" s="12">
        <v>2697039</v>
      </c>
      <c r="I8" s="16">
        <v>0.50939999999999996</v>
      </c>
      <c r="J8" s="12">
        <v>2663744</v>
      </c>
      <c r="K8" s="16">
        <v>0.49409999999999998</v>
      </c>
      <c r="L8" s="65"/>
    </row>
    <row r="9" spans="1:37" x14ac:dyDescent="0.25">
      <c r="A9" s="60" t="s">
        <v>172</v>
      </c>
      <c r="B9" s="12">
        <v>438506</v>
      </c>
      <c r="C9" s="16">
        <v>8.7499999999999994E-2</v>
      </c>
      <c r="D9" s="12">
        <v>444731</v>
      </c>
      <c r="E9" s="16">
        <v>8.4900000000000003E-2</v>
      </c>
      <c r="F9" s="12">
        <v>463207</v>
      </c>
      <c r="G9" s="16">
        <v>8.9300000000000004E-2</v>
      </c>
      <c r="H9" s="12">
        <v>436245</v>
      </c>
      <c r="I9" s="16">
        <v>8.2400000000000001E-2</v>
      </c>
      <c r="J9" s="12">
        <v>469711</v>
      </c>
      <c r="K9" s="16">
        <v>8.7099999999999997E-2</v>
      </c>
      <c r="L9" s="65"/>
    </row>
    <row r="10" spans="1:37" x14ac:dyDescent="0.25">
      <c r="A10" s="6" t="s">
        <v>153</v>
      </c>
      <c r="B10" s="12">
        <v>1004716</v>
      </c>
      <c r="C10" s="16">
        <v>0.20050000000000001</v>
      </c>
      <c r="D10" s="12">
        <v>1286443</v>
      </c>
      <c r="E10" s="16">
        <v>0.24560000000000001</v>
      </c>
      <c r="F10" s="12">
        <v>1255735</v>
      </c>
      <c r="G10" s="16">
        <v>0.24210000000000001</v>
      </c>
      <c r="H10" s="12">
        <v>1808280</v>
      </c>
      <c r="I10" s="16">
        <v>0.34160000000000001</v>
      </c>
      <c r="J10" s="12">
        <v>1906708</v>
      </c>
      <c r="K10" s="16">
        <v>0.35370000000000001</v>
      </c>
      <c r="L10" s="65"/>
    </row>
    <row r="11" spans="1:37" x14ac:dyDescent="0.25">
      <c r="A11" s="60" t="s">
        <v>1</v>
      </c>
      <c r="B11" s="12">
        <v>486691</v>
      </c>
      <c r="C11" s="16">
        <v>9.7100000000000006E-2</v>
      </c>
      <c r="D11" s="12">
        <v>598963</v>
      </c>
      <c r="E11" s="16">
        <v>0.1144</v>
      </c>
      <c r="F11" s="12">
        <v>590228</v>
      </c>
      <c r="G11" s="16">
        <v>0.1138</v>
      </c>
      <c r="H11" s="12">
        <v>683242</v>
      </c>
      <c r="I11" s="16">
        <v>0.12909999999999999</v>
      </c>
      <c r="J11" s="12">
        <v>776305</v>
      </c>
      <c r="K11" s="16">
        <v>0.14399999999999999</v>
      </c>
      <c r="L11" s="65"/>
    </row>
    <row r="12" spans="1:37" x14ac:dyDescent="0.25">
      <c r="A12" s="60" t="s">
        <v>95</v>
      </c>
      <c r="B12" s="12">
        <v>518026</v>
      </c>
      <c r="C12" s="16">
        <v>0.10340000000000001</v>
      </c>
      <c r="D12" s="12">
        <v>687480</v>
      </c>
      <c r="E12" s="16">
        <v>0.13120000000000001</v>
      </c>
      <c r="F12" s="12">
        <v>665508</v>
      </c>
      <c r="G12" s="16">
        <v>0.1283</v>
      </c>
      <c r="H12" s="12">
        <v>1125038</v>
      </c>
      <c r="I12" s="16">
        <v>0.21249999999999999</v>
      </c>
      <c r="J12" s="12">
        <v>1130403</v>
      </c>
      <c r="K12" s="16">
        <v>0.2097</v>
      </c>
      <c r="L12" s="65"/>
    </row>
    <row r="13" spans="1:37" x14ac:dyDescent="0.25">
      <c r="A13" s="5" t="s">
        <v>4</v>
      </c>
      <c r="B13" s="12">
        <v>678438</v>
      </c>
      <c r="C13" s="16">
        <v>0.13539999999999999</v>
      </c>
      <c r="D13" s="12">
        <v>829180</v>
      </c>
      <c r="E13" s="16">
        <v>0.1583</v>
      </c>
      <c r="F13" s="12">
        <v>740862</v>
      </c>
      <c r="G13" s="16">
        <v>0.14280000000000001</v>
      </c>
      <c r="H13" s="12">
        <v>352664</v>
      </c>
      <c r="I13" s="16">
        <v>6.6600000000000006E-2</v>
      </c>
      <c r="J13" s="12">
        <v>350423</v>
      </c>
      <c r="K13" s="16">
        <v>6.5000000000000002E-2</v>
      </c>
      <c r="L13" s="65"/>
    </row>
    <row r="14" spans="1:37" x14ac:dyDescent="0.25">
      <c r="A14" s="5" t="s">
        <v>154</v>
      </c>
      <c r="B14" s="66" t="s">
        <v>72</v>
      </c>
      <c r="C14" s="66" t="s">
        <v>72</v>
      </c>
      <c r="D14" s="66" t="s">
        <v>72</v>
      </c>
      <c r="E14" s="66" t="s">
        <v>72</v>
      </c>
      <c r="F14" s="66">
        <v>477814</v>
      </c>
      <c r="G14" s="67">
        <v>0.108</v>
      </c>
      <c r="H14" s="66">
        <v>678765</v>
      </c>
      <c r="I14" s="67">
        <v>0.13780000000000001</v>
      </c>
      <c r="J14" s="66">
        <v>792477</v>
      </c>
      <c r="K14" s="67">
        <v>0.15840000000000001</v>
      </c>
      <c r="L14" s="65"/>
    </row>
    <row r="15" spans="1:37" x14ac:dyDescent="0.25">
      <c r="A15" s="7" t="s">
        <v>155</v>
      </c>
      <c r="B15" s="12">
        <v>1707944</v>
      </c>
      <c r="C15" s="16">
        <v>0.88619999999999999</v>
      </c>
      <c r="D15" s="12">
        <v>1621004</v>
      </c>
      <c r="E15" s="16">
        <v>0.84819999999999995</v>
      </c>
      <c r="F15" s="12">
        <v>1619756</v>
      </c>
      <c r="G15" s="16">
        <v>0.85650000000000004</v>
      </c>
      <c r="H15" s="12">
        <v>1640176</v>
      </c>
      <c r="I15" s="16">
        <v>0.84260000000000002</v>
      </c>
      <c r="J15" s="12">
        <v>1695325</v>
      </c>
      <c r="K15" s="16">
        <v>0.85940000000000005</v>
      </c>
      <c r="L15" s="65"/>
    </row>
    <row r="16" spans="1:37" x14ac:dyDescent="0.25">
      <c r="A16" s="7" t="s">
        <v>156</v>
      </c>
      <c r="B16" s="12">
        <v>1582105</v>
      </c>
      <c r="C16" s="16">
        <v>0.92169999999999996</v>
      </c>
      <c r="D16" s="12">
        <v>1457048</v>
      </c>
      <c r="E16" s="16">
        <v>0.87609999999999999</v>
      </c>
      <c r="F16" s="12">
        <v>1501422</v>
      </c>
      <c r="G16" s="16">
        <v>0.90910000000000002</v>
      </c>
      <c r="H16" s="12">
        <v>1494769</v>
      </c>
      <c r="I16" s="16">
        <v>0.89280000000000004</v>
      </c>
      <c r="J16" s="12">
        <v>1563731</v>
      </c>
      <c r="K16" s="16">
        <v>0.90739999999999998</v>
      </c>
      <c r="L16" s="65"/>
    </row>
    <row r="17" spans="1:37" x14ac:dyDescent="0.25">
      <c r="A17" s="87" t="s">
        <v>5</v>
      </c>
      <c r="B17" s="88"/>
      <c r="C17" s="88"/>
      <c r="D17" s="88"/>
      <c r="E17" s="88"/>
      <c r="F17" s="88"/>
      <c r="G17" s="88"/>
      <c r="H17" s="88"/>
      <c r="I17" s="88"/>
      <c r="J17" s="88"/>
      <c r="K17" s="89"/>
    </row>
    <row r="18" spans="1:37" x14ac:dyDescent="0.25">
      <c r="A18" s="5" t="s">
        <v>6</v>
      </c>
      <c r="B18" s="12">
        <v>241691</v>
      </c>
      <c r="C18" s="16">
        <v>0.36649999999999999</v>
      </c>
      <c r="D18" s="66">
        <v>308072</v>
      </c>
      <c r="E18" s="67">
        <v>0.39250000000000002</v>
      </c>
      <c r="F18" s="12">
        <v>286735</v>
      </c>
      <c r="G18" s="16">
        <v>0.3982</v>
      </c>
      <c r="H18" s="24">
        <v>89530</v>
      </c>
      <c r="I18" s="16">
        <v>0.25679999999999997</v>
      </c>
      <c r="J18" s="24">
        <v>119421</v>
      </c>
      <c r="K18" s="16">
        <v>0.35830000000000001</v>
      </c>
      <c r="L18" s="65"/>
    </row>
    <row r="19" spans="1:37" x14ac:dyDescent="0.25">
      <c r="A19" s="5" t="s">
        <v>7</v>
      </c>
      <c r="B19" s="12">
        <v>56218</v>
      </c>
      <c r="C19" s="16">
        <v>8.4599999999999995E-2</v>
      </c>
      <c r="D19" s="12">
        <v>65661</v>
      </c>
      <c r="E19" s="16">
        <v>8.3500000000000005E-2</v>
      </c>
      <c r="F19" s="12">
        <v>51679</v>
      </c>
      <c r="G19" s="16">
        <v>7.0999999999999994E-2</v>
      </c>
      <c r="H19" s="24">
        <v>41611</v>
      </c>
      <c r="I19" s="16">
        <v>0.1186</v>
      </c>
      <c r="J19" s="24">
        <v>23472</v>
      </c>
      <c r="K19" s="16">
        <v>6.9699999999999998E-2</v>
      </c>
      <c r="L19" s="65"/>
    </row>
    <row r="20" spans="1:37" x14ac:dyDescent="0.25">
      <c r="A20" s="5" t="s">
        <v>8</v>
      </c>
      <c r="B20" s="12">
        <v>271432</v>
      </c>
      <c r="C20" s="16">
        <v>0.40960000000000002</v>
      </c>
      <c r="D20" s="12">
        <v>314930</v>
      </c>
      <c r="E20" s="16">
        <v>0.40639999999999998</v>
      </c>
      <c r="F20" s="12">
        <v>217117</v>
      </c>
      <c r="G20" s="16">
        <v>0.30320000000000003</v>
      </c>
      <c r="H20" s="24">
        <v>99124</v>
      </c>
      <c r="I20" s="16">
        <v>0.29399999999999998</v>
      </c>
      <c r="J20" s="24">
        <v>108699</v>
      </c>
      <c r="K20" s="16">
        <v>0.3301</v>
      </c>
      <c r="L20" s="65"/>
    </row>
    <row r="21" spans="1:37" x14ac:dyDescent="0.25">
      <c r="A21" s="5" t="s">
        <v>102</v>
      </c>
      <c r="B21" s="12">
        <v>122837</v>
      </c>
      <c r="C21" s="16">
        <v>0.18870000000000001</v>
      </c>
      <c r="D21" s="12">
        <v>133416</v>
      </c>
      <c r="E21" s="16">
        <v>0.17349999999999999</v>
      </c>
      <c r="F21" s="12">
        <v>119561</v>
      </c>
      <c r="G21" s="16">
        <v>0.17030000000000001</v>
      </c>
      <c r="H21" s="24">
        <v>49662</v>
      </c>
      <c r="I21" s="16">
        <v>0.14910000000000001</v>
      </c>
      <c r="J21" s="24">
        <v>85003</v>
      </c>
      <c r="K21" s="16">
        <v>0.26419999999999999</v>
      </c>
      <c r="L21" s="65"/>
    </row>
    <row r="22" spans="1:37" x14ac:dyDescent="0.25">
      <c r="A22" s="5" t="s">
        <v>9</v>
      </c>
      <c r="B22" s="12">
        <v>585697</v>
      </c>
      <c r="C22" s="16">
        <v>0.88419999999999999</v>
      </c>
      <c r="D22" s="12">
        <v>667060</v>
      </c>
      <c r="E22" s="16">
        <v>0.84570000000000001</v>
      </c>
      <c r="F22" s="12">
        <v>591391</v>
      </c>
      <c r="G22" s="16">
        <v>0.8196</v>
      </c>
      <c r="H22" s="24">
        <v>279901</v>
      </c>
      <c r="I22" s="16">
        <v>0.82199999999999995</v>
      </c>
      <c r="J22" s="24">
        <v>262288</v>
      </c>
      <c r="K22" s="16">
        <v>0.78400000000000003</v>
      </c>
      <c r="L22" s="65"/>
    </row>
    <row r="23" spans="1:37" x14ac:dyDescent="0.25">
      <c r="A23" s="5" t="s">
        <v>54</v>
      </c>
      <c r="B23" s="12">
        <v>73599</v>
      </c>
      <c r="C23" s="16">
        <v>0.1114</v>
      </c>
      <c r="D23" s="12">
        <v>105149</v>
      </c>
      <c r="E23" s="16">
        <v>0.13500000000000001</v>
      </c>
      <c r="F23" s="12">
        <v>179518</v>
      </c>
      <c r="G23" s="16">
        <v>0.2492</v>
      </c>
      <c r="H23" s="24">
        <v>70949</v>
      </c>
      <c r="I23" s="16">
        <v>0.2084</v>
      </c>
      <c r="J23" s="24">
        <v>77409</v>
      </c>
      <c r="K23" s="16">
        <v>0.2359</v>
      </c>
      <c r="L23" s="65"/>
    </row>
    <row r="24" spans="1:37" x14ac:dyDescent="0.25">
      <c r="A24" s="5" t="s">
        <v>10</v>
      </c>
      <c r="B24" s="12">
        <v>91643</v>
      </c>
      <c r="C24" s="16">
        <v>0.13769999999999999</v>
      </c>
      <c r="D24" s="12">
        <v>136606</v>
      </c>
      <c r="E24" s="16">
        <v>0.17399999999999999</v>
      </c>
      <c r="F24" s="12">
        <v>125085</v>
      </c>
      <c r="G24" s="16">
        <v>0.1724</v>
      </c>
      <c r="H24" s="24">
        <v>48912</v>
      </c>
      <c r="I24" s="16">
        <v>0.14130000000000001</v>
      </c>
      <c r="J24" s="24">
        <v>48788</v>
      </c>
      <c r="K24" s="16">
        <v>0.14380000000000001</v>
      </c>
      <c r="L24" s="65"/>
    </row>
    <row r="25" spans="1:37" x14ac:dyDescent="0.25">
      <c r="A25" s="5" t="s">
        <v>25</v>
      </c>
      <c r="B25" s="12">
        <v>20154</v>
      </c>
      <c r="C25" s="16">
        <v>3.0300000000000001E-2</v>
      </c>
      <c r="D25" s="12">
        <v>23128</v>
      </c>
      <c r="E25" s="16">
        <v>2.9499999999999998E-2</v>
      </c>
      <c r="F25" s="12">
        <v>38543</v>
      </c>
      <c r="G25" s="16">
        <v>5.3499999999999999E-2</v>
      </c>
      <c r="H25" s="24">
        <v>21171</v>
      </c>
      <c r="I25" s="16">
        <v>6.0900000000000003E-2</v>
      </c>
      <c r="J25" s="24">
        <v>11841</v>
      </c>
      <c r="K25" s="16">
        <v>3.5099999999999999E-2</v>
      </c>
      <c r="L25" s="65"/>
    </row>
    <row r="26" spans="1:37" x14ac:dyDescent="0.25">
      <c r="A26" s="5" t="s">
        <v>11</v>
      </c>
      <c r="B26" s="12">
        <v>93445</v>
      </c>
      <c r="C26" s="16">
        <v>0.14169999999999999</v>
      </c>
      <c r="D26" s="12">
        <v>97214</v>
      </c>
      <c r="E26" s="16">
        <v>0.1249</v>
      </c>
      <c r="F26" s="12">
        <v>43556</v>
      </c>
      <c r="G26" s="16">
        <v>6.0699999999999997E-2</v>
      </c>
      <c r="H26" s="24">
        <v>30062</v>
      </c>
      <c r="I26" s="16">
        <v>8.7400000000000005E-2</v>
      </c>
      <c r="J26" s="24">
        <v>22573</v>
      </c>
      <c r="K26" s="16">
        <v>6.8099999999999994E-2</v>
      </c>
      <c r="L26" s="65"/>
    </row>
    <row r="27" spans="1:37" s="10" customFormat="1" x14ac:dyDescent="0.25">
      <c r="A27" s="76" t="s">
        <v>61</v>
      </c>
      <c r="B27" s="77"/>
      <c r="C27" s="77"/>
      <c r="D27" s="77"/>
      <c r="E27" s="77"/>
      <c r="F27" s="77"/>
      <c r="G27" s="77"/>
      <c r="H27" s="77"/>
      <c r="I27" s="77"/>
      <c r="J27" s="77"/>
      <c r="K27" s="77"/>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row>
    <row r="28" spans="1:37" x14ac:dyDescent="0.25">
      <c r="A28" s="2" t="s">
        <v>16</v>
      </c>
      <c r="B28" s="13">
        <v>4147535</v>
      </c>
      <c r="C28" s="17">
        <v>0.83460000000000001</v>
      </c>
      <c r="D28" s="13">
        <v>4110050</v>
      </c>
      <c r="E28" s="17">
        <v>0.78739999999999999</v>
      </c>
      <c r="F28" s="13">
        <v>4038242</v>
      </c>
      <c r="G28" s="17">
        <v>0.78249999999999997</v>
      </c>
      <c r="H28" s="13">
        <v>4288322</v>
      </c>
      <c r="I28" s="17">
        <v>0.8165</v>
      </c>
      <c r="J28" s="13">
        <v>4240858</v>
      </c>
      <c r="K28" s="17">
        <v>0.79290000000000005</v>
      </c>
    </row>
    <row r="29" spans="1:37" x14ac:dyDescent="0.25">
      <c r="A29" s="2" t="s">
        <v>27</v>
      </c>
      <c r="B29" s="13">
        <v>1195952</v>
      </c>
      <c r="C29" s="17">
        <v>0.24210000000000001</v>
      </c>
      <c r="D29" s="13">
        <v>1477313</v>
      </c>
      <c r="E29" s="17">
        <v>0.28470000000000001</v>
      </c>
      <c r="F29" s="13">
        <v>1535799</v>
      </c>
      <c r="G29" s="17">
        <v>0.30020000000000002</v>
      </c>
      <c r="H29" s="13">
        <v>1280592</v>
      </c>
      <c r="I29" s="17">
        <v>0.2467</v>
      </c>
      <c r="J29" s="13">
        <v>1539564</v>
      </c>
      <c r="K29" s="17">
        <v>0.29060000000000002</v>
      </c>
    </row>
    <row r="30" spans="1:37" x14ac:dyDescent="0.25">
      <c r="A30" s="2" t="s">
        <v>28</v>
      </c>
      <c r="B30" s="13">
        <v>1043262</v>
      </c>
      <c r="C30" s="17">
        <v>0.2112</v>
      </c>
      <c r="D30" s="13">
        <v>1064822</v>
      </c>
      <c r="E30" s="17">
        <v>0.20519999999999999</v>
      </c>
      <c r="F30" s="13">
        <v>1040845</v>
      </c>
      <c r="G30" s="17">
        <v>0.20349999999999999</v>
      </c>
      <c r="H30" s="13">
        <v>1149708</v>
      </c>
      <c r="I30" s="17">
        <v>0.22140000000000001</v>
      </c>
      <c r="J30" s="13">
        <v>1187282</v>
      </c>
      <c r="K30" s="17">
        <v>0.22409999999999999</v>
      </c>
    </row>
    <row r="31" spans="1:37" x14ac:dyDescent="0.25">
      <c r="A31" s="2" t="s">
        <v>81</v>
      </c>
      <c r="B31" s="13">
        <v>2700664</v>
      </c>
      <c r="C31" s="17">
        <v>0.54669999999999996</v>
      </c>
      <c r="D31" s="13">
        <v>2647558</v>
      </c>
      <c r="E31" s="17">
        <v>0.51019999999999999</v>
      </c>
      <c r="F31" s="13">
        <v>2538794</v>
      </c>
      <c r="G31" s="17">
        <v>0.49630000000000002</v>
      </c>
      <c r="H31" s="13">
        <v>2761429</v>
      </c>
      <c r="I31" s="17">
        <v>0.53190000000000004</v>
      </c>
      <c r="J31" s="13">
        <v>2571287</v>
      </c>
      <c r="K31" s="17">
        <v>0.48530000000000001</v>
      </c>
    </row>
    <row r="32" spans="1:37" x14ac:dyDescent="0.25">
      <c r="A32" s="2" t="s">
        <v>80</v>
      </c>
      <c r="B32" s="13">
        <v>3223363</v>
      </c>
      <c r="C32" s="17">
        <v>0.65490000000000004</v>
      </c>
      <c r="D32" s="13">
        <v>3193720</v>
      </c>
      <c r="E32" s="17">
        <v>0.6169</v>
      </c>
      <c r="F32" s="13">
        <v>3154006</v>
      </c>
      <c r="G32" s="17">
        <v>0.61919999999999997</v>
      </c>
      <c r="H32" s="13">
        <v>3420860</v>
      </c>
      <c r="I32" s="17">
        <v>0.66069999999999995</v>
      </c>
      <c r="J32" s="13">
        <v>3291036</v>
      </c>
      <c r="K32" s="17">
        <v>0.62350000000000005</v>
      </c>
    </row>
    <row r="33" spans="1:11" x14ac:dyDescent="0.25">
      <c r="A33" s="2" t="s">
        <v>29</v>
      </c>
      <c r="B33" s="13">
        <v>1879719</v>
      </c>
      <c r="C33" s="17">
        <v>0.37930000000000003</v>
      </c>
      <c r="D33" s="13">
        <v>1875590</v>
      </c>
      <c r="E33" s="17">
        <v>0.36059999999999998</v>
      </c>
      <c r="F33" s="13">
        <v>1802068</v>
      </c>
      <c r="G33" s="17">
        <v>0.35099999999999998</v>
      </c>
      <c r="H33" s="13">
        <v>1981762</v>
      </c>
      <c r="I33" s="17">
        <v>0.37830000000000003</v>
      </c>
      <c r="J33" s="13">
        <v>1962944</v>
      </c>
      <c r="K33" s="17">
        <v>0.36809999999999998</v>
      </c>
    </row>
    <row r="34" spans="1:11" x14ac:dyDescent="0.25">
      <c r="A34" s="2" t="s">
        <v>74</v>
      </c>
      <c r="B34" s="13">
        <v>4342770</v>
      </c>
      <c r="C34" s="17">
        <v>0.87450000000000006</v>
      </c>
      <c r="D34" s="13">
        <v>4420365</v>
      </c>
      <c r="E34" s="17">
        <v>0.84630000000000005</v>
      </c>
      <c r="F34" s="13">
        <v>4294973</v>
      </c>
      <c r="G34" s="17">
        <v>0.83130000000000004</v>
      </c>
      <c r="H34" s="13">
        <v>4569641</v>
      </c>
      <c r="I34" s="17">
        <v>0.86599999999999999</v>
      </c>
      <c r="J34" s="13">
        <v>4508662</v>
      </c>
      <c r="K34" s="17">
        <v>0.84240000000000004</v>
      </c>
    </row>
    <row r="35" spans="1:11" x14ac:dyDescent="0.25">
      <c r="A35" s="73" t="s">
        <v>129</v>
      </c>
      <c r="B35" s="74"/>
      <c r="C35" s="74"/>
      <c r="D35" s="74"/>
      <c r="E35" s="74"/>
      <c r="F35" s="74"/>
      <c r="G35" s="74"/>
      <c r="H35" s="74"/>
      <c r="I35" s="74"/>
      <c r="J35" s="74"/>
      <c r="K35" s="75"/>
    </row>
    <row r="36" spans="1:11" x14ac:dyDescent="0.25">
      <c r="A36" s="34" t="s">
        <v>125</v>
      </c>
      <c r="B36" s="29" t="s">
        <v>72</v>
      </c>
      <c r="C36" s="29" t="s">
        <v>72</v>
      </c>
      <c r="D36" s="29" t="s">
        <v>72</v>
      </c>
      <c r="E36" s="29" t="s">
        <v>72</v>
      </c>
      <c r="F36" s="29" t="s">
        <v>72</v>
      </c>
      <c r="G36" s="29" t="s">
        <v>72</v>
      </c>
      <c r="H36" s="29" t="s">
        <v>72</v>
      </c>
      <c r="I36" s="29" t="s">
        <v>72</v>
      </c>
      <c r="J36" s="13">
        <v>369714</v>
      </c>
      <c r="K36" s="17">
        <v>0.49759999999999999</v>
      </c>
    </row>
    <row r="37" spans="1:11" x14ac:dyDescent="0.25">
      <c r="A37" s="34" t="s">
        <v>124</v>
      </c>
      <c r="B37" s="29" t="s">
        <v>72</v>
      </c>
      <c r="C37" s="29" t="s">
        <v>72</v>
      </c>
      <c r="D37" s="29" t="s">
        <v>72</v>
      </c>
      <c r="E37" s="29" t="s">
        <v>72</v>
      </c>
      <c r="F37" s="29" t="s">
        <v>72</v>
      </c>
      <c r="G37" s="29" t="s">
        <v>72</v>
      </c>
      <c r="H37" s="29" t="s">
        <v>72</v>
      </c>
      <c r="I37" s="29" t="s">
        <v>72</v>
      </c>
      <c r="J37" s="13">
        <v>61434</v>
      </c>
      <c r="K37" s="17">
        <v>8.2699999999999996E-2</v>
      </c>
    </row>
    <row r="38" spans="1:11" x14ac:dyDescent="0.25">
      <c r="A38" s="34" t="s">
        <v>128</v>
      </c>
      <c r="B38" s="29" t="s">
        <v>72</v>
      </c>
      <c r="C38" s="29" t="s">
        <v>72</v>
      </c>
      <c r="D38" s="29" t="s">
        <v>72</v>
      </c>
      <c r="E38" s="29" t="s">
        <v>72</v>
      </c>
      <c r="F38" s="29" t="s">
        <v>72</v>
      </c>
      <c r="G38" s="29" t="s">
        <v>72</v>
      </c>
      <c r="H38" s="29" t="s">
        <v>72</v>
      </c>
      <c r="I38" s="29" t="s">
        <v>72</v>
      </c>
      <c r="J38" s="13">
        <v>44030</v>
      </c>
      <c r="K38" s="17">
        <v>5.9299999999999999E-2</v>
      </c>
    </row>
    <row r="39" spans="1:11" x14ac:dyDescent="0.25">
      <c r="A39" s="34" t="s">
        <v>122</v>
      </c>
      <c r="B39" s="29" t="s">
        <v>72</v>
      </c>
      <c r="C39" s="29" t="s">
        <v>72</v>
      </c>
      <c r="D39" s="29" t="s">
        <v>72</v>
      </c>
      <c r="E39" s="29" t="s">
        <v>72</v>
      </c>
      <c r="F39" s="29" t="s">
        <v>72</v>
      </c>
      <c r="G39" s="29" t="s">
        <v>72</v>
      </c>
      <c r="H39" s="29" t="s">
        <v>72</v>
      </c>
      <c r="I39" s="29" t="s">
        <v>72</v>
      </c>
      <c r="J39" s="13">
        <v>36305</v>
      </c>
      <c r="K39" s="17">
        <v>4.8899999999999999E-2</v>
      </c>
    </row>
    <row r="40" spans="1:11" x14ac:dyDescent="0.25">
      <c r="A40" s="34" t="s">
        <v>126</v>
      </c>
      <c r="B40" s="29" t="s">
        <v>72</v>
      </c>
      <c r="C40" s="29" t="s">
        <v>72</v>
      </c>
      <c r="D40" s="29" t="s">
        <v>72</v>
      </c>
      <c r="E40" s="29" t="s">
        <v>72</v>
      </c>
      <c r="F40" s="29" t="s">
        <v>72</v>
      </c>
      <c r="G40" s="29" t="s">
        <v>72</v>
      </c>
      <c r="H40" s="29" t="s">
        <v>72</v>
      </c>
      <c r="I40" s="29" t="s">
        <v>72</v>
      </c>
      <c r="J40" s="13">
        <v>32022</v>
      </c>
      <c r="K40" s="17">
        <v>4.3099999999999999E-2</v>
      </c>
    </row>
    <row r="41" spans="1:11" x14ac:dyDescent="0.25">
      <c r="A41" s="34" t="s">
        <v>127</v>
      </c>
      <c r="B41" s="29" t="s">
        <v>72</v>
      </c>
      <c r="C41" s="29" t="s">
        <v>72</v>
      </c>
      <c r="D41" s="29" t="s">
        <v>72</v>
      </c>
      <c r="E41" s="29" t="s">
        <v>72</v>
      </c>
      <c r="F41" s="29" t="s">
        <v>72</v>
      </c>
      <c r="G41" s="29" t="s">
        <v>72</v>
      </c>
      <c r="H41" s="29" t="s">
        <v>72</v>
      </c>
      <c r="I41" s="29" t="s">
        <v>72</v>
      </c>
      <c r="J41" s="13">
        <v>31346</v>
      </c>
      <c r="K41" s="17">
        <v>4.2200000000000001E-2</v>
      </c>
    </row>
    <row r="42" spans="1:11" x14ac:dyDescent="0.25">
      <c r="A42" s="34" t="s">
        <v>123</v>
      </c>
      <c r="B42" s="29" t="s">
        <v>72</v>
      </c>
      <c r="C42" s="29" t="s">
        <v>72</v>
      </c>
      <c r="D42" s="29" t="s">
        <v>72</v>
      </c>
      <c r="E42" s="29" t="s">
        <v>72</v>
      </c>
      <c r="F42" s="29" t="s">
        <v>72</v>
      </c>
      <c r="G42" s="29" t="s">
        <v>72</v>
      </c>
      <c r="H42" s="29" t="s">
        <v>72</v>
      </c>
      <c r="I42" s="29" t="s">
        <v>72</v>
      </c>
      <c r="J42" s="13">
        <v>23532</v>
      </c>
      <c r="K42" s="17">
        <v>3.1699999999999999E-2</v>
      </c>
    </row>
    <row r="43" spans="1:11" x14ac:dyDescent="0.25">
      <c r="A43" s="33" t="s">
        <v>121</v>
      </c>
      <c r="B43" s="29" t="s">
        <v>72</v>
      </c>
      <c r="C43" s="29" t="s">
        <v>72</v>
      </c>
      <c r="D43" s="29" t="s">
        <v>72</v>
      </c>
      <c r="E43" s="29" t="s">
        <v>72</v>
      </c>
      <c r="F43" s="29" t="s">
        <v>72</v>
      </c>
      <c r="G43" s="29" t="s">
        <v>72</v>
      </c>
      <c r="H43" s="29" t="s">
        <v>72</v>
      </c>
      <c r="I43" s="29" t="s">
        <v>72</v>
      </c>
      <c r="J43" s="13">
        <v>144671</v>
      </c>
      <c r="K43" s="17">
        <v>0.19470000000000001</v>
      </c>
    </row>
    <row r="44" spans="1:11" x14ac:dyDescent="0.25">
      <c r="A44" s="73" t="s">
        <v>12</v>
      </c>
      <c r="B44" s="74"/>
      <c r="C44" s="74"/>
      <c r="D44" s="74"/>
      <c r="E44" s="74"/>
      <c r="F44" s="74"/>
      <c r="G44" s="74"/>
      <c r="H44" s="74"/>
      <c r="I44" s="74"/>
      <c r="J44" s="74"/>
      <c r="K44" s="75"/>
    </row>
    <row r="45" spans="1:11" x14ac:dyDescent="0.25">
      <c r="A45" s="2" t="s">
        <v>13</v>
      </c>
      <c r="B45" s="13">
        <v>3779646</v>
      </c>
      <c r="C45" s="17">
        <v>0.76119999999999999</v>
      </c>
      <c r="D45" s="13">
        <v>3795261</v>
      </c>
      <c r="E45" s="17">
        <v>0.73250000000000004</v>
      </c>
      <c r="F45" s="13">
        <v>3624868</v>
      </c>
      <c r="G45" s="17">
        <v>0.71089999999999998</v>
      </c>
      <c r="H45" s="13">
        <v>3991151</v>
      </c>
      <c r="I45" s="17">
        <v>0.76319999999999999</v>
      </c>
      <c r="J45" s="13">
        <v>3964426</v>
      </c>
      <c r="K45" s="17">
        <v>0.74739999999999995</v>
      </c>
    </row>
    <row r="46" spans="1:11" x14ac:dyDescent="0.25">
      <c r="A46" s="2" t="s">
        <v>14</v>
      </c>
      <c r="B46" s="13">
        <v>584214</v>
      </c>
      <c r="C46" s="17">
        <v>0.1177</v>
      </c>
      <c r="D46" s="13">
        <v>624272</v>
      </c>
      <c r="E46" s="17">
        <v>0.1205</v>
      </c>
      <c r="F46" s="13">
        <v>634038</v>
      </c>
      <c r="G46" s="17">
        <v>0.12429999999999999</v>
      </c>
      <c r="H46" s="13">
        <v>422889</v>
      </c>
      <c r="I46" s="17">
        <v>8.09E-2</v>
      </c>
      <c r="J46" s="13">
        <v>379951</v>
      </c>
      <c r="K46" s="17">
        <v>7.1599999999999997E-2</v>
      </c>
    </row>
    <row r="47" spans="1:11" x14ac:dyDescent="0.25">
      <c r="A47" s="2" t="s">
        <v>15</v>
      </c>
      <c r="B47" s="13">
        <v>234519</v>
      </c>
      <c r="C47" s="17">
        <v>4.7199999999999999E-2</v>
      </c>
      <c r="D47" s="13">
        <v>355939</v>
      </c>
      <c r="E47" s="17">
        <v>6.8699999999999997E-2</v>
      </c>
      <c r="F47" s="13">
        <v>291605</v>
      </c>
      <c r="G47" s="17">
        <v>5.7200000000000001E-2</v>
      </c>
      <c r="H47" s="13">
        <v>230159</v>
      </c>
      <c r="I47" s="17">
        <v>4.3999999999999997E-2</v>
      </c>
      <c r="J47" s="13">
        <v>178707</v>
      </c>
      <c r="K47" s="17">
        <v>3.3700000000000001E-2</v>
      </c>
    </row>
    <row r="48" spans="1:11" x14ac:dyDescent="0.25">
      <c r="A48" s="34" t="s">
        <v>157</v>
      </c>
      <c r="B48" s="13">
        <v>366868</v>
      </c>
      <c r="C48" s="17">
        <v>7.3899999999999993E-2</v>
      </c>
      <c r="D48" s="13">
        <v>405879</v>
      </c>
      <c r="E48" s="17">
        <v>7.8299999999999995E-2</v>
      </c>
      <c r="F48" s="13">
        <v>548551</v>
      </c>
      <c r="G48" s="17">
        <v>0.1076</v>
      </c>
      <c r="H48" s="13">
        <v>584974</v>
      </c>
      <c r="I48" s="17">
        <v>0.1119</v>
      </c>
      <c r="J48" s="13">
        <v>781370</v>
      </c>
      <c r="K48" s="17">
        <v>0.14729999999999999</v>
      </c>
    </row>
    <row r="49" spans="1:37" x14ac:dyDescent="0.25">
      <c r="A49" s="73" t="s">
        <v>26</v>
      </c>
      <c r="B49" s="74"/>
      <c r="C49" s="74"/>
      <c r="D49" s="74"/>
      <c r="E49" s="74"/>
      <c r="F49" s="74"/>
      <c r="G49" s="74"/>
      <c r="H49" s="74"/>
      <c r="I49" s="74"/>
      <c r="J49" s="74"/>
      <c r="K49" s="75"/>
    </row>
    <row r="50" spans="1:37" x14ac:dyDescent="0.25">
      <c r="A50" s="2" t="s">
        <v>19</v>
      </c>
      <c r="B50" s="13">
        <v>3953321</v>
      </c>
      <c r="C50" s="17">
        <v>0.79759999999999998</v>
      </c>
      <c r="D50" s="13">
        <v>4052458</v>
      </c>
      <c r="E50" s="17">
        <v>0.77749999999999997</v>
      </c>
      <c r="F50" s="13">
        <v>4143963</v>
      </c>
      <c r="G50" s="17">
        <v>0.80479999999999996</v>
      </c>
      <c r="H50" s="13">
        <v>4103171</v>
      </c>
      <c r="I50" s="17">
        <v>0.78259999999999996</v>
      </c>
      <c r="J50" s="13">
        <v>4171963</v>
      </c>
      <c r="K50" s="17">
        <v>0.78169999999999995</v>
      </c>
    </row>
    <row r="51" spans="1:37" x14ac:dyDescent="0.25">
      <c r="A51" s="2" t="s">
        <v>17</v>
      </c>
      <c r="B51" s="13">
        <v>623509</v>
      </c>
      <c r="C51" s="17">
        <v>0.1258</v>
      </c>
      <c r="D51" s="13">
        <v>709211</v>
      </c>
      <c r="E51" s="17">
        <v>0.1361</v>
      </c>
      <c r="F51" s="13">
        <v>640665</v>
      </c>
      <c r="G51" s="17">
        <v>0.1244</v>
      </c>
      <c r="H51" s="13">
        <v>717711</v>
      </c>
      <c r="I51" s="17">
        <v>0.13689999999999999</v>
      </c>
      <c r="J51" s="13">
        <v>707190</v>
      </c>
      <c r="K51" s="17">
        <v>0.13250000000000001</v>
      </c>
    </row>
    <row r="52" spans="1:37" x14ac:dyDescent="0.25">
      <c r="A52" s="2" t="s">
        <v>18</v>
      </c>
      <c r="B52" s="13">
        <v>379998</v>
      </c>
      <c r="C52" s="17">
        <v>7.6700000000000004E-2</v>
      </c>
      <c r="D52" s="13">
        <v>450552</v>
      </c>
      <c r="E52" s="17">
        <v>8.6400000000000005E-2</v>
      </c>
      <c r="F52" s="13">
        <v>364352</v>
      </c>
      <c r="G52" s="17">
        <v>7.0800000000000002E-2</v>
      </c>
      <c r="H52" s="13">
        <v>422189</v>
      </c>
      <c r="I52" s="17">
        <v>8.0500000000000002E-2</v>
      </c>
      <c r="J52" s="13">
        <v>457771</v>
      </c>
      <c r="K52" s="17">
        <v>8.5800000000000001E-2</v>
      </c>
    </row>
    <row r="53" spans="1:37" x14ac:dyDescent="0.25">
      <c r="A53" s="3" t="s">
        <v>24</v>
      </c>
      <c r="B53" s="13">
        <v>553912</v>
      </c>
      <c r="C53" s="17">
        <v>0.56340000000000001</v>
      </c>
      <c r="D53" s="13">
        <v>633829</v>
      </c>
      <c r="E53" s="17">
        <v>0.55859999999999999</v>
      </c>
      <c r="F53" s="13">
        <v>568717</v>
      </c>
      <c r="G53" s="17">
        <v>0.5887</v>
      </c>
      <c r="H53" s="13">
        <v>664844</v>
      </c>
      <c r="I53" s="17">
        <v>0.59760000000000002</v>
      </c>
      <c r="J53" s="13">
        <v>723516</v>
      </c>
      <c r="K53" s="17">
        <v>0.63649999999999995</v>
      </c>
    </row>
    <row r="54" spans="1:37" x14ac:dyDescent="0.25">
      <c r="A54" s="3" t="s">
        <v>20</v>
      </c>
      <c r="B54" s="13">
        <v>429218</v>
      </c>
      <c r="C54" s="17">
        <v>0.43659999999999999</v>
      </c>
      <c r="D54" s="13">
        <v>500826</v>
      </c>
      <c r="E54" s="17">
        <v>0.44140000000000001</v>
      </c>
      <c r="F54" s="13">
        <v>397271</v>
      </c>
      <c r="G54" s="17">
        <v>0.4113</v>
      </c>
      <c r="H54" s="13">
        <v>447736</v>
      </c>
      <c r="I54" s="17">
        <v>0.40239999999999998</v>
      </c>
      <c r="J54" s="13">
        <v>413127</v>
      </c>
      <c r="K54" s="17">
        <v>0.36349999999999999</v>
      </c>
    </row>
    <row r="55" spans="1:37" x14ac:dyDescent="0.25">
      <c r="A55" s="61" t="s">
        <v>67</v>
      </c>
      <c r="B55" s="13">
        <v>238529</v>
      </c>
      <c r="C55" s="17">
        <v>0.56489999999999996</v>
      </c>
      <c r="D55" s="13">
        <v>314223</v>
      </c>
      <c r="E55" s="17">
        <v>0.63249999999999995</v>
      </c>
      <c r="F55" s="13">
        <v>213336</v>
      </c>
      <c r="G55" s="17">
        <v>0.54049999999999998</v>
      </c>
      <c r="H55" s="13">
        <v>254800</v>
      </c>
      <c r="I55" s="17">
        <v>0.5716</v>
      </c>
      <c r="J55" s="13">
        <v>241998</v>
      </c>
      <c r="K55" s="17">
        <v>0.59030000000000005</v>
      </c>
    </row>
    <row r="56" spans="1:37" x14ac:dyDescent="0.25">
      <c r="A56" s="61" t="s">
        <v>21</v>
      </c>
      <c r="B56" s="13">
        <v>320539</v>
      </c>
      <c r="C56" s="17">
        <v>0.74750000000000005</v>
      </c>
      <c r="D56" s="13">
        <v>395699</v>
      </c>
      <c r="E56" s="17">
        <v>0.79159999999999997</v>
      </c>
      <c r="F56" s="13">
        <v>275268</v>
      </c>
      <c r="G56" s="17">
        <v>0.69420000000000004</v>
      </c>
      <c r="H56" s="13">
        <v>345036</v>
      </c>
      <c r="I56" s="17">
        <v>0.77410000000000001</v>
      </c>
      <c r="J56" s="13">
        <v>296418</v>
      </c>
      <c r="K56" s="17">
        <v>0.7238</v>
      </c>
    </row>
    <row r="57" spans="1:37" x14ac:dyDescent="0.25">
      <c r="A57" s="62" t="s">
        <v>22</v>
      </c>
      <c r="B57" s="13" t="s">
        <v>72</v>
      </c>
      <c r="C57" s="13" t="s">
        <v>72</v>
      </c>
      <c r="D57" s="13" t="s">
        <v>72</v>
      </c>
      <c r="E57" s="13" t="s">
        <v>72</v>
      </c>
      <c r="F57" s="13">
        <v>139417</v>
      </c>
      <c r="G57" s="17">
        <v>0.3518</v>
      </c>
      <c r="H57" s="13">
        <v>153555</v>
      </c>
      <c r="I57" s="26">
        <v>0.3468</v>
      </c>
      <c r="J57" s="13">
        <v>135055</v>
      </c>
      <c r="K57" s="26">
        <v>0.32979999999999998</v>
      </c>
    </row>
    <row r="58" spans="1:37" x14ac:dyDescent="0.25">
      <c r="A58" s="61" t="s">
        <v>23</v>
      </c>
      <c r="B58" s="13">
        <v>205997</v>
      </c>
      <c r="C58" s="17">
        <v>0.48430000000000001</v>
      </c>
      <c r="D58" s="13">
        <v>224424</v>
      </c>
      <c r="E58" s="17">
        <v>0.4501</v>
      </c>
      <c r="F58" s="13">
        <v>220821</v>
      </c>
      <c r="G58" s="17">
        <v>0.5605</v>
      </c>
      <c r="H58" s="13">
        <v>233248</v>
      </c>
      <c r="I58" s="17">
        <v>0.52710000000000001</v>
      </c>
      <c r="J58" s="13">
        <v>251071</v>
      </c>
      <c r="K58" s="17">
        <v>0.61350000000000005</v>
      </c>
    </row>
    <row r="59" spans="1:37" s="10" customFormat="1" x14ac:dyDescent="0.25">
      <c r="A59" s="76" t="s">
        <v>60</v>
      </c>
      <c r="B59" s="77"/>
      <c r="C59" s="77"/>
      <c r="D59" s="77"/>
      <c r="E59" s="77"/>
      <c r="F59" s="77"/>
      <c r="G59" s="77"/>
      <c r="H59" s="77"/>
      <c r="I59" s="77"/>
      <c r="J59" s="77"/>
      <c r="K59" s="77"/>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row>
    <row r="60" spans="1:37" x14ac:dyDescent="0.25">
      <c r="A60" s="73" t="s">
        <v>34</v>
      </c>
      <c r="B60" s="74"/>
      <c r="C60" s="74"/>
      <c r="D60" s="74"/>
      <c r="E60" s="74"/>
      <c r="F60" s="74"/>
      <c r="G60" s="74"/>
      <c r="H60" s="74"/>
      <c r="I60" s="74"/>
      <c r="J60" s="74"/>
      <c r="K60" s="75"/>
    </row>
    <row r="61" spans="1:37" x14ac:dyDescent="0.25">
      <c r="A61" s="35" t="s">
        <v>67</v>
      </c>
      <c r="B61" s="13">
        <v>831980</v>
      </c>
      <c r="C61" s="17">
        <v>0.16769999999999999</v>
      </c>
      <c r="D61" s="13">
        <v>856910</v>
      </c>
      <c r="E61" s="17">
        <v>0.16420000000000001</v>
      </c>
      <c r="F61" s="13">
        <v>771987</v>
      </c>
      <c r="G61" s="17">
        <v>0.14979999999999999</v>
      </c>
      <c r="H61" s="13">
        <v>984180</v>
      </c>
      <c r="I61" s="17">
        <v>0.187</v>
      </c>
      <c r="J61" s="13">
        <v>837470</v>
      </c>
      <c r="K61" s="17">
        <v>0.15679999999999999</v>
      </c>
    </row>
    <row r="62" spans="1:37" x14ac:dyDescent="0.25">
      <c r="A62" s="27" t="s">
        <v>158</v>
      </c>
      <c r="B62" s="29" t="s">
        <v>72</v>
      </c>
      <c r="C62" s="29" t="s">
        <v>72</v>
      </c>
      <c r="D62" s="29" t="s">
        <v>72</v>
      </c>
      <c r="E62" s="29" t="s">
        <v>72</v>
      </c>
      <c r="F62" s="29" t="s">
        <v>72</v>
      </c>
      <c r="G62" s="29" t="s">
        <v>72</v>
      </c>
      <c r="H62" s="29" t="s">
        <v>72</v>
      </c>
      <c r="I62" s="29" t="s">
        <v>72</v>
      </c>
      <c r="J62" s="13">
        <v>594433</v>
      </c>
      <c r="K62" s="17">
        <v>0.72519999999999996</v>
      </c>
    </row>
    <row r="63" spans="1:37" x14ac:dyDescent="0.25">
      <c r="A63" s="27" t="s">
        <v>159</v>
      </c>
      <c r="B63" s="29" t="s">
        <v>72</v>
      </c>
      <c r="C63" s="29" t="s">
        <v>72</v>
      </c>
      <c r="D63" s="29" t="s">
        <v>72</v>
      </c>
      <c r="E63" s="29" t="s">
        <v>72</v>
      </c>
      <c r="F63" s="29" t="s">
        <v>72</v>
      </c>
      <c r="G63" s="29" t="s">
        <v>72</v>
      </c>
      <c r="H63" s="29" t="s">
        <v>72</v>
      </c>
      <c r="I63" s="29" t="s">
        <v>72</v>
      </c>
      <c r="J63" s="13">
        <v>354986</v>
      </c>
      <c r="K63" s="17">
        <v>0.43309999999999998</v>
      </c>
    </row>
    <row r="64" spans="1:37" x14ac:dyDescent="0.25">
      <c r="A64" s="35" t="s">
        <v>36</v>
      </c>
      <c r="B64" s="13">
        <v>343719</v>
      </c>
      <c r="C64" s="17">
        <v>0.08</v>
      </c>
      <c r="D64" s="13">
        <v>370061</v>
      </c>
      <c r="E64" s="17">
        <v>8.4099999999999994E-2</v>
      </c>
      <c r="F64" s="13">
        <v>314639</v>
      </c>
      <c r="G64" s="17">
        <v>7.0900000000000005E-2</v>
      </c>
      <c r="H64" s="13">
        <v>478034</v>
      </c>
      <c r="I64" s="17">
        <v>9.7299999999999998E-2</v>
      </c>
      <c r="J64" s="13">
        <v>570212</v>
      </c>
      <c r="K64" s="17">
        <v>0.1138</v>
      </c>
    </row>
    <row r="65" spans="1:37" x14ac:dyDescent="0.25">
      <c r="A65" s="27" t="s">
        <v>158</v>
      </c>
      <c r="B65" s="29" t="s">
        <v>72</v>
      </c>
      <c r="C65" s="29" t="s">
        <v>72</v>
      </c>
      <c r="D65" s="29" t="s">
        <v>72</v>
      </c>
      <c r="E65" s="29" t="s">
        <v>72</v>
      </c>
      <c r="F65" s="29" t="s">
        <v>72</v>
      </c>
      <c r="G65" s="29" t="s">
        <v>72</v>
      </c>
      <c r="H65" s="29" t="s">
        <v>72</v>
      </c>
      <c r="I65" s="29" t="s">
        <v>72</v>
      </c>
      <c r="J65" s="13">
        <v>358711</v>
      </c>
      <c r="K65" s="17">
        <v>0.64500000000000002</v>
      </c>
    </row>
    <row r="66" spans="1:37" x14ac:dyDescent="0.25">
      <c r="A66" s="27" t="s">
        <v>159</v>
      </c>
      <c r="B66" s="29" t="s">
        <v>72</v>
      </c>
      <c r="C66" s="29" t="s">
        <v>72</v>
      </c>
      <c r="D66" s="29" t="s">
        <v>72</v>
      </c>
      <c r="E66" s="29" t="s">
        <v>72</v>
      </c>
      <c r="F66" s="29" t="s">
        <v>72</v>
      </c>
      <c r="G66" s="29" t="s">
        <v>72</v>
      </c>
      <c r="H66" s="29" t="s">
        <v>72</v>
      </c>
      <c r="I66" s="29" t="s">
        <v>72</v>
      </c>
      <c r="J66" s="13">
        <v>276368</v>
      </c>
      <c r="K66" s="17">
        <v>0.49690000000000001</v>
      </c>
    </row>
    <row r="67" spans="1:37" x14ac:dyDescent="0.25">
      <c r="A67" s="35" t="s">
        <v>35</v>
      </c>
      <c r="B67" s="13">
        <v>395902</v>
      </c>
      <c r="C67" s="17">
        <v>7.9699999999999993E-2</v>
      </c>
      <c r="D67" s="13">
        <v>481005</v>
      </c>
      <c r="E67" s="17">
        <v>9.2299999999999993E-2</v>
      </c>
      <c r="F67" s="13">
        <v>433860</v>
      </c>
      <c r="G67" s="17">
        <v>8.4099999999999994E-2</v>
      </c>
      <c r="H67" s="13">
        <v>482590</v>
      </c>
      <c r="I67" s="17">
        <v>9.1700000000000004E-2</v>
      </c>
      <c r="J67" s="13">
        <v>605943</v>
      </c>
      <c r="K67" s="17">
        <v>0.1134</v>
      </c>
    </row>
    <row r="68" spans="1:37" x14ac:dyDescent="0.25">
      <c r="A68" s="27" t="s">
        <v>158</v>
      </c>
      <c r="B68" s="29" t="s">
        <v>72</v>
      </c>
      <c r="C68" s="29" t="s">
        <v>72</v>
      </c>
      <c r="D68" s="29" t="s">
        <v>72</v>
      </c>
      <c r="E68" s="29" t="s">
        <v>72</v>
      </c>
      <c r="F68" s="29" t="s">
        <v>72</v>
      </c>
      <c r="G68" s="29" t="s">
        <v>72</v>
      </c>
      <c r="H68" s="29" t="s">
        <v>72</v>
      </c>
      <c r="I68" s="29" t="s">
        <v>72</v>
      </c>
      <c r="J68" s="13">
        <v>459217</v>
      </c>
      <c r="K68" s="17">
        <v>0.76729999999999998</v>
      </c>
    </row>
    <row r="69" spans="1:37" x14ac:dyDescent="0.25">
      <c r="A69" s="27" t="s">
        <v>159</v>
      </c>
      <c r="B69" s="29" t="s">
        <v>72</v>
      </c>
      <c r="C69" s="29" t="s">
        <v>72</v>
      </c>
      <c r="D69" s="29" t="s">
        <v>72</v>
      </c>
      <c r="E69" s="29" t="s">
        <v>72</v>
      </c>
      <c r="F69" s="29" t="s">
        <v>72</v>
      </c>
      <c r="G69" s="29" t="s">
        <v>72</v>
      </c>
      <c r="H69" s="29" t="s">
        <v>72</v>
      </c>
      <c r="I69" s="29" t="s">
        <v>72</v>
      </c>
      <c r="J69" s="13">
        <v>223579</v>
      </c>
      <c r="K69" s="17">
        <v>0.37359999999999999</v>
      </c>
    </row>
    <row r="70" spans="1:37" x14ac:dyDescent="0.25">
      <c r="A70" s="35" t="s">
        <v>62</v>
      </c>
      <c r="B70" s="29" t="s">
        <v>72</v>
      </c>
      <c r="C70" s="29" t="s">
        <v>72</v>
      </c>
      <c r="D70" s="29" t="s">
        <v>72</v>
      </c>
      <c r="E70" s="29" t="s">
        <v>72</v>
      </c>
      <c r="F70" s="13">
        <v>225214</v>
      </c>
      <c r="G70" s="17">
        <v>4.3499999999999997E-2</v>
      </c>
      <c r="H70" s="13">
        <v>245889</v>
      </c>
      <c r="I70" s="17">
        <v>4.65E-2</v>
      </c>
      <c r="J70" s="13">
        <v>296844</v>
      </c>
      <c r="K70" s="17">
        <v>5.5199999999999999E-2</v>
      </c>
    </row>
    <row r="71" spans="1:37" x14ac:dyDescent="0.25">
      <c r="A71" s="27" t="s">
        <v>158</v>
      </c>
      <c r="B71" s="29" t="s">
        <v>72</v>
      </c>
      <c r="C71" s="29" t="s">
        <v>72</v>
      </c>
      <c r="D71" s="29" t="s">
        <v>72</v>
      </c>
      <c r="E71" s="29" t="s">
        <v>72</v>
      </c>
      <c r="F71" s="29" t="s">
        <v>72</v>
      </c>
      <c r="G71" s="29" t="s">
        <v>72</v>
      </c>
      <c r="H71" s="29" t="s">
        <v>72</v>
      </c>
      <c r="I71" s="29" t="s">
        <v>72</v>
      </c>
      <c r="J71" s="13">
        <v>185591</v>
      </c>
      <c r="K71" s="17">
        <v>0.64159999999999995</v>
      </c>
    </row>
    <row r="72" spans="1:37" x14ac:dyDescent="0.25">
      <c r="A72" s="27" t="s">
        <v>159</v>
      </c>
      <c r="B72" s="29" t="s">
        <v>72</v>
      </c>
      <c r="C72" s="29" t="s">
        <v>72</v>
      </c>
      <c r="D72" s="29" t="s">
        <v>72</v>
      </c>
      <c r="E72" s="29" t="s">
        <v>72</v>
      </c>
      <c r="F72" s="29" t="s">
        <v>72</v>
      </c>
      <c r="G72" s="29" t="s">
        <v>72</v>
      </c>
      <c r="H72" s="29" t="s">
        <v>72</v>
      </c>
      <c r="I72" s="29" t="s">
        <v>72</v>
      </c>
      <c r="J72" s="13">
        <v>168922</v>
      </c>
      <c r="K72" s="17">
        <v>0.58399999999999996</v>
      </c>
    </row>
    <row r="73" spans="1:37" x14ac:dyDescent="0.25">
      <c r="A73" s="63" t="s">
        <v>173</v>
      </c>
      <c r="B73" s="29" t="s">
        <v>72</v>
      </c>
      <c r="C73" s="29" t="s">
        <v>72</v>
      </c>
      <c r="D73" s="29" t="s">
        <v>72</v>
      </c>
      <c r="E73" s="29" t="s">
        <v>72</v>
      </c>
      <c r="F73" s="13">
        <v>259422</v>
      </c>
      <c r="G73" s="17">
        <v>0.1041</v>
      </c>
      <c r="H73" s="13">
        <v>307122</v>
      </c>
      <c r="I73" s="17">
        <v>0.1217</v>
      </c>
      <c r="J73" s="13">
        <v>345778</v>
      </c>
      <c r="K73" s="17">
        <v>0.1328</v>
      </c>
    </row>
    <row r="74" spans="1:37" x14ac:dyDescent="0.25">
      <c r="A74" s="34" t="s">
        <v>160</v>
      </c>
      <c r="B74" s="29" t="s">
        <v>72</v>
      </c>
      <c r="C74" s="29" t="s">
        <v>72</v>
      </c>
      <c r="D74" s="29" t="s">
        <v>72</v>
      </c>
      <c r="E74" s="29" t="s">
        <v>72</v>
      </c>
      <c r="F74" s="13">
        <v>19780</v>
      </c>
      <c r="G74" s="17">
        <v>4.0300000000000002E-2</v>
      </c>
      <c r="H74" s="13">
        <v>32784</v>
      </c>
      <c r="I74" s="17">
        <v>7.8700000000000006E-2</v>
      </c>
      <c r="J74" s="13">
        <v>24364</v>
      </c>
      <c r="K74" s="17">
        <v>0.1002</v>
      </c>
    </row>
    <row r="75" spans="1:37" x14ac:dyDescent="0.25">
      <c r="A75" s="28" t="s">
        <v>104</v>
      </c>
      <c r="B75" s="29" t="s">
        <v>72</v>
      </c>
      <c r="C75" s="29" t="s">
        <v>72</v>
      </c>
      <c r="D75" s="29" t="s">
        <v>72</v>
      </c>
      <c r="E75" s="29" t="s">
        <v>72</v>
      </c>
      <c r="F75" s="29" t="s">
        <v>72</v>
      </c>
      <c r="G75" s="29" t="s">
        <v>72</v>
      </c>
      <c r="H75" s="29" t="s">
        <v>72</v>
      </c>
      <c r="I75" s="29" t="s">
        <v>72</v>
      </c>
      <c r="J75" s="13">
        <v>291358</v>
      </c>
      <c r="K75" s="17">
        <v>5.4300000000000001E-2</v>
      </c>
    </row>
    <row r="76" spans="1:37" x14ac:dyDescent="0.25">
      <c r="A76" s="28" t="s">
        <v>105</v>
      </c>
      <c r="B76" s="29" t="s">
        <v>72</v>
      </c>
      <c r="C76" s="29" t="s">
        <v>72</v>
      </c>
      <c r="D76" s="29" t="s">
        <v>72</v>
      </c>
      <c r="E76" s="29" t="s">
        <v>72</v>
      </c>
      <c r="F76" s="29" t="s">
        <v>72</v>
      </c>
      <c r="G76" s="29" t="s">
        <v>72</v>
      </c>
      <c r="H76" s="29" t="s">
        <v>72</v>
      </c>
      <c r="I76" s="29" t="s">
        <v>72</v>
      </c>
      <c r="J76" s="13">
        <v>295586</v>
      </c>
      <c r="K76" s="17">
        <v>5.5199999999999999E-2</v>
      </c>
    </row>
    <row r="77" spans="1:37" x14ac:dyDescent="0.25">
      <c r="A77" s="28" t="s">
        <v>106</v>
      </c>
      <c r="B77" s="29" t="s">
        <v>72</v>
      </c>
      <c r="C77" s="29" t="s">
        <v>72</v>
      </c>
      <c r="D77" s="29" t="s">
        <v>72</v>
      </c>
      <c r="E77" s="29" t="s">
        <v>72</v>
      </c>
      <c r="F77" s="29" t="s">
        <v>72</v>
      </c>
      <c r="G77" s="29" t="s">
        <v>72</v>
      </c>
      <c r="H77" s="29" t="s">
        <v>72</v>
      </c>
      <c r="I77" s="29" t="s">
        <v>72</v>
      </c>
      <c r="J77" s="13">
        <v>297652</v>
      </c>
      <c r="K77" s="17">
        <v>5.5500000000000001E-2</v>
      </c>
    </row>
    <row r="78" spans="1:37" x14ac:dyDescent="0.25">
      <c r="A78" s="28" t="s">
        <v>107</v>
      </c>
      <c r="B78" s="29" t="s">
        <v>72</v>
      </c>
      <c r="C78" s="29" t="s">
        <v>72</v>
      </c>
      <c r="D78" s="29" t="s">
        <v>72</v>
      </c>
      <c r="E78" s="29" t="s">
        <v>72</v>
      </c>
      <c r="F78" s="29" t="s">
        <v>72</v>
      </c>
      <c r="G78" s="29" t="s">
        <v>72</v>
      </c>
      <c r="H78" s="29" t="s">
        <v>72</v>
      </c>
      <c r="I78" s="29" t="s">
        <v>72</v>
      </c>
      <c r="J78" s="13">
        <v>386408</v>
      </c>
      <c r="K78" s="17">
        <v>7.2099999999999997E-2</v>
      </c>
    </row>
    <row r="79" spans="1:37" s="10" customFormat="1" x14ac:dyDescent="0.25">
      <c r="A79" s="76" t="s">
        <v>59</v>
      </c>
      <c r="B79" s="77"/>
      <c r="C79" s="77"/>
      <c r="D79" s="77"/>
      <c r="E79" s="77"/>
      <c r="F79" s="77"/>
      <c r="G79" s="77"/>
      <c r="H79" s="77"/>
      <c r="I79" s="77"/>
      <c r="J79" s="77"/>
      <c r="K79" s="77"/>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row>
    <row r="80" spans="1:37" x14ac:dyDescent="0.25">
      <c r="A80" s="2" t="s">
        <v>30</v>
      </c>
      <c r="B80" s="13">
        <v>3313674</v>
      </c>
      <c r="C80" s="17">
        <v>0.66349999999999998</v>
      </c>
      <c r="D80" s="13">
        <v>3312828</v>
      </c>
      <c r="E80" s="17">
        <v>0.6351</v>
      </c>
      <c r="F80" s="13">
        <v>3360156</v>
      </c>
      <c r="G80" s="17">
        <v>0.65249999999999997</v>
      </c>
      <c r="H80" s="13">
        <v>3592707</v>
      </c>
      <c r="I80" s="17">
        <v>0.68300000000000005</v>
      </c>
      <c r="J80" s="13">
        <v>3549819</v>
      </c>
      <c r="K80" s="17">
        <v>0.66400000000000003</v>
      </c>
    </row>
    <row r="81" spans="1:37" x14ac:dyDescent="0.25">
      <c r="A81" s="2" t="s">
        <v>31</v>
      </c>
      <c r="B81" s="13">
        <v>3108206</v>
      </c>
      <c r="C81" s="17">
        <v>0.62970000000000004</v>
      </c>
      <c r="D81" s="13">
        <v>3098310</v>
      </c>
      <c r="E81" s="17">
        <v>0.6008</v>
      </c>
      <c r="F81" s="13">
        <v>3152597</v>
      </c>
      <c r="G81" s="17">
        <v>0.61619999999999997</v>
      </c>
      <c r="H81" s="13">
        <v>3674632</v>
      </c>
      <c r="I81" s="17">
        <v>0.7056</v>
      </c>
      <c r="J81" s="13">
        <v>3726709</v>
      </c>
      <c r="K81" s="17">
        <v>0.7026</v>
      </c>
    </row>
    <row r="82" spans="1:37" x14ac:dyDescent="0.25">
      <c r="A82" s="2" t="s">
        <v>32</v>
      </c>
      <c r="B82" s="13" t="s">
        <v>72</v>
      </c>
      <c r="C82" s="13" t="s">
        <v>72</v>
      </c>
      <c r="D82" s="13" t="s">
        <v>72</v>
      </c>
      <c r="E82" s="13" t="s">
        <v>72</v>
      </c>
      <c r="F82" s="13">
        <v>4271413</v>
      </c>
      <c r="G82" s="17">
        <v>0.82989999999999997</v>
      </c>
      <c r="H82" s="13">
        <v>4458506</v>
      </c>
      <c r="I82" s="17">
        <v>0.84919999999999995</v>
      </c>
      <c r="J82" s="13">
        <v>4484274</v>
      </c>
      <c r="K82" s="17">
        <v>0.83830000000000005</v>
      </c>
    </row>
    <row r="83" spans="1:37" x14ac:dyDescent="0.25">
      <c r="A83" s="2" t="s">
        <v>33</v>
      </c>
      <c r="B83" s="13" t="s">
        <v>72</v>
      </c>
      <c r="C83" s="13" t="s">
        <v>72</v>
      </c>
      <c r="D83" s="13" t="s">
        <v>72</v>
      </c>
      <c r="E83" s="13" t="s">
        <v>72</v>
      </c>
      <c r="F83" s="13">
        <v>875429</v>
      </c>
      <c r="G83" s="17">
        <v>0.1701</v>
      </c>
      <c r="H83" s="13">
        <v>791706</v>
      </c>
      <c r="I83" s="17">
        <v>0.15079999999999999</v>
      </c>
      <c r="J83" s="13">
        <v>864655</v>
      </c>
      <c r="K83" s="17">
        <v>0.16170000000000001</v>
      </c>
    </row>
    <row r="84" spans="1:37" s="10" customFormat="1" x14ac:dyDescent="0.25">
      <c r="A84" s="76" t="s">
        <v>58</v>
      </c>
      <c r="B84" s="77"/>
      <c r="C84" s="77"/>
      <c r="D84" s="77"/>
      <c r="E84" s="77"/>
      <c r="F84" s="77"/>
      <c r="G84" s="77"/>
      <c r="H84" s="77"/>
      <c r="I84" s="77"/>
      <c r="J84" s="77"/>
      <c r="K84" s="77"/>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row>
    <row r="85" spans="1:37" x14ac:dyDescent="0.25">
      <c r="A85" s="30" t="s">
        <v>161</v>
      </c>
      <c r="B85" s="13" t="s">
        <v>72</v>
      </c>
      <c r="C85" s="13" t="s">
        <v>72</v>
      </c>
      <c r="D85" s="13" t="s">
        <v>72</v>
      </c>
      <c r="E85" s="13" t="s">
        <v>72</v>
      </c>
      <c r="F85" s="13">
        <v>4229098</v>
      </c>
      <c r="G85" s="17">
        <v>0.89410000000000001</v>
      </c>
      <c r="H85" s="13">
        <v>4349615</v>
      </c>
      <c r="I85" s="17">
        <v>0.90110000000000001</v>
      </c>
      <c r="J85" s="13">
        <v>4358606</v>
      </c>
      <c r="K85" s="17">
        <v>0.88219999999999998</v>
      </c>
    </row>
    <row r="86" spans="1:37" x14ac:dyDescent="0.25">
      <c r="A86" s="30" t="s">
        <v>162</v>
      </c>
      <c r="B86" s="13" t="s">
        <v>72</v>
      </c>
      <c r="C86" s="13" t="s">
        <v>72</v>
      </c>
      <c r="D86" s="13" t="s">
        <v>72</v>
      </c>
      <c r="E86" s="13" t="s">
        <v>72</v>
      </c>
      <c r="F86" s="13">
        <v>501169</v>
      </c>
      <c r="G86" s="17">
        <v>0.10589999999999999</v>
      </c>
      <c r="H86" s="13">
        <v>477613</v>
      </c>
      <c r="I86" s="17">
        <v>9.8900000000000002E-2</v>
      </c>
      <c r="J86" s="13">
        <v>581751</v>
      </c>
      <c r="K86" s="17">
        <v>0.1178</v>
      </c>
    </row>
    <row r="87" spans="1:37" x14ac:dyDescent="0.25">
      <c r="A87" s="64" t="s">
        <v>163</v>
      </c>
      <c r="B87" s="13" t="s">
        <v>72</v>
      </c>
      <c r="C87" s="13" t="s">
        <v>72</v>
      </c>
      <c r="D87" s="13" t="s">
        <v>72</v>
      </c>
      <c r="E87" s="13" t="s">
        <v>72</v>
      </c>
      <c r="F87" s="13">
        <v>377361</v>
      </c>
      <c r="G87" s="17">
        <v>7.8399999999999997E-2</v>
      </c>
      <c r="H87" s="13">
        <v>442278</v>
      </c>
      <c r="I87" s="17">
        <v>8.9599999999999999E-2</v>
      </c>
      <c r="J87" s="13">
        <v>381689</v>
      </c>
      <c r="K87" s="17">
        <v>7.5999999999999998E-2</v>
      </c>
    </row>
    <row r="88" spans="1:37" x14ac:dyDescent="0.25">
      <c r="A88" s="32" t="s">
        <v>108</v>
      </c>
      <c r="B88" s="13" t="s">
        <v>72</v>
      </c>
      <c r="C88" s="13" t="s">
        <v>72</v>
      </c>
      <c r="D88" s="13" t="s">
        <v>72</v>
      </c>
      <c r="E88" s="13" t="s">
        <v>72</v>
      </c>
      <c r="F88" s="13" t="s">
        <v>72</v>
      </c>
      <c r="G88" s="13" t="s">
        <v>72</v>
      </c>
      <c r="H88" s="13" t="s">
        <v>72</v>
      </c>
      <c r="I88" s="13" t="s">
        <v>72</v>
      </c>
      <c r="J88" s="13">
        <v>800880</v>
      </c>
      <c r="K88" s="17">
        <v>0.1603</v>
      </c>
    </row>
    <row r="89" spans="1:37" x14ac:dyDescent="0.25">
      <c r="A89" s="32" t="s">
        <v>109</v>
      </c>
      <c r="B89" s="13" t="s">
        <v>72</v>
      </c>
      <c r="C89" s="13" t="s">
        <v>72</v>
      </c>
      <c r="D89" s="13" t="s">
        <v>72</v>
      </c>
      <c r="E89" s="13" t="s">
        <v>72</v>
      </c>
      <c r="F89" s="13" t="s">
        <v>72</v>
      </c>
      <c r="G89" s="13" t="s">
        <v>72</v>
      </c>
      <c r="H89" s="13" t="s">
        <v>72</v>
      </c>
      <c r="I89" s="13" t="s">
        <v>72</v>
      </c>
      <c r="J89" s="13">
        <v>734096</v>
      </c>
      <c r="K89" s="17">
        <v>0.1462</v>
      </c>
    </row>
    <row r="90" spans="1:37" x14ac:dyDescent="0.25">
      <c r="A90" s="73" t="s">
        <v>79</v>
      </c>
      <c r="B90" s="74"/>
      <c r="C90" s="74"/>
      <c r="D90" s="74"/>
      <c r="E90" s="74"/>
      <c r="F90" s="74"/>
      <c r="G90" s="74"/>
      <c r="H90" s="74"/>
      <c r="I90" s="74"/>
      <c r="J90" s="74"/>
      <c r="K90" s="75"/>
    </row>
    <row r="91" spans="1:37" x14ac:dyDescent="0.25">
      <c r="A91" s="4" t="s">
        <v>37</v>
      </c>
      <c r="B91" s="13" t="s">
        <v>72</v>
      </c>
      <c r="C91" s="13" t="s">
        <v>72</v>
      </c>
      <c r="D91" s="13" t="s">
        <v>72</v>
      </c>
      <c r="E91" s="13" t="s">
        <v>72</v>
      </c>
      <c r="F91" s="13">
        <v>285164</v>
      </c>
      <c r="G91" s="17">
        <v>0.75590000000000002</v>
      </c>
      <c r="H91" s="13">
        <v>252018</v>
      </c>
      <c r="I91" s="17">
        <v>0.57299999999999995</v>
      </c>
      <c r="J91" s="13">
        <v>213815</v>
      </c>
      <c r="K91" s="17">
        <v>0.56069999999999998</v>
      </c>
    </row>
    <row r="92" spans="1:37" x14ac:dyDescent="0.25">
      <c r="A92" s="4" t="s">
        <v>38</v>
      </c>
      <c r="B92" s="13" t="s">
        <v>72</v>
      </c>
      <c r="C92" s="13" t="s">
        <v>72</v>
      </c>
      <c r="D92" s="13" t="s">
        <v>72</v>
      </c>
      <c r="E92" s="13" t="s">
        <v>72</v>
      </c>
      <c r="F92" s="13">
        <v>116023</v>
      </c>
      <c r="G92" s="17">
        <v>0.31</v>
      </c>
      <c r="H92" s="13">
        <v>177286</v>
      </c>
      <c r="I92" s="17">
        <v>0.40200000000000002</v>
      </c>
      <c r="J92" s="13">
        <v>119245</v>
      </c>
      <c r="K92" s="17">
        <v>0.31419999999999998</v>
      </c>
    </row>
    <row r="93" spans="1:37" x14ac:dyDescent="0.25">
      <c r="A93" s="4" t="s">
        <v>39</v>
      </c>
      <c r="B93" s="13" t="s">
        <v>72</v>
      </c>
      <c r="C93" s="13" t="s">
        <v>72</v>
      </c>
      <c r="D93" s="13" t="s">
        <v>72</v>
      </c>
      <c r="E93" s="13" t="s">
        <v>72</v>
      </c>
      <c r="F93" s="13">
        <v>74124</v>
      </c>
      <c r="G93" s="17">
        <v>0.19819999999999999</v>
      </c>
      <c r="H93" s="13">
        <v>120433</v>
      </c>
      <c r="I93" s="17">
        <v>0.2757</v>
      </c>
      <c r="J93" s="13">
        <v>82977</v>
      </c>
      <c r="K93" s="17">
        <v>0.2198</v>
      </c>
    </row>
    <row r="94" spans="1:37" x14ac:dyDescent="0.25">
      <c r="A94" s="4" t="s">
        <v>40</v>
      </c>
      <c r="B94" s="13" t="s">
        <v>72</v>
      </c>
      <c r="C94" s="13" t="s">
        <v>72</v>
      </c>
      <c r="D94" s="13" t="s">
        <v>72</v>
      </c>
      <c r="E94" s="13" t="s">
        <v>72</v>
      </c>
      <c r="F94" s="13">
        <v>114515</v>
      </c>
      <c r="G94" s="17">
        <v>0.30480000000000002</v>
      </c>
      <c r="H94" s="13">
        <v>150006</v>
      </c>
      <c r="I94" s="17">
        <v>0.34029999999999999</v>
      </c>
      <c r="J94" s="13">
        <v>132944</v>
      </c>
      <c r="K94" s="17">
        <v>0.35210000000000002</v>
      </c>
    </row>
    <row r="95" spans="1:37" x14ac:dyDescent="0.25">
      <c r="A95" s="4" t="s">
        <v>68</v>
      </c>
      <c r="B95" s="13" t="s">
        <v>72</v>
      </c>
      <c r="C95" s="13" t="s">
        <v>72</v>
      </c>
      <c r="D95" s="13" t="s">
        <v>72</v>
      </c>
      <c r="E95" s="13" t="s">
        <v>72</v>
      </c>
      <c r="F95" s="13">
        <v>150763</v>
      </c>
      <c r="G95" s="17">
        <v>0.55320000000000003</v>
      </c>
      <c r="H95" s="13">
        <v>171831</v>
      </c>
      <c r="I95" s="17">
        <v>0.43340000000000001</v>
      </c>
      <c r="J95" s="13">
        <v>150711</v>
      </c>
      <c r="K95" s="17">
        <v>0.43099999999999999</v>
      </c>
    </row>
    <row r="96" spans="1:37" x14ac:dyDescent="0.25">
      <c r="A96" s="30" t="s">
        <v>171</v>
      </c>
      <c r="B96" s="13" t="s">
        <v>72</v>
      </c>
      <c r="C96" s="13" t="s">
        <v>72</v>
      </c>
      <c r="D96" s="13" t="s">
        <v>72</v>
      </c>
      <c r="E96" s="13" t="s">
        <v>72</v>
      </c>
      <c r="F96" s="13">
        <v>96522</v>
      </c>
      <c r="G96" s="17">
        <v>0.77529999999999999</v>
      </c>
      <c r="H96" s="13">
        <v>40869</v>
      </c>
      <c r="I96" s="17">
        <v>0.65149999999999997</v>
      </c>
      <c r="J96" s="13">
        <v>38985</v>
      </c>
      <c r="K96" s="17">
        <v>0.7238</v>
      </c>
    </row>
    <row r="97" spans="1:37" s="10" customFormat="1" x14ac:dyDescent="0.25">
      <c r="A97" s="76" t="s">
        <v>57</v>
      </c>
      <c r="B97" s="77"/>
      <c r="C97" s="77"/>
      <c r="D97" s="77"/>
      <c r="E97" s="77"/>
      <c r="F97" s="77"/>
      <c r="G97" s="77"/>
      <c r="H97" s="77"/>
      <c r="I97" s="77"/>
      <c r="J97" s="77"/>
      <c r="K97" s="77"/>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row>
    <row r="98" spans="1:37" x14ac:dyDescent="0.25">
      <c r="A98" s="4" t="s">
        <v>52</v>
      </c>
      <c r="B98" s="13">
        <v>4351324</v>
      </c>
      <c r="C98" s="17">
        <v>0.86980000000000002</v>
      </c>
      <c r="D98" s="13">
        <v>4434918</v>
      </c>
      <c r="E98" s="17">
        <v>0.84730000000000005</v>
      </c>
      <c r="F98" s="13">
        <v>4500496</v>
      </c>
      <c r="G98" s="17">
        <v>0.86899999999999999</v>
      </c>
      <c r="H98" s="13">
        <v>4587912</v>
      </c>
      <c r="I98" s="17">
        <v>0.86760000000000004</v>
      </c>
      <c r="J98" s="13">
        <v>4648603</v>
      </c>
      <c r="K98" s="17">
        <v>0.86619999999999997</v>
      </c>
    </row>
    <row r="99" spans="1:37" x14ac:dyDescent="0.25">
      <c r="A99" s="4" t="s">
        <v>53</v>
      </c>
      <c r="B99" s="13">
        <v>651128</v>
      </c>
      <c r="C99" s="17">
        <v>0.13020000000000001</v>
      </c>
      <c r="D99" s="13">
        <v>799087</v>
      </c>
      <c r="E99" s="17">
        <v>0.1527</v>
      </c>
      <c r="F99" s="13">
        <v>678650</v>
      </c>
      <c r="G99" s="17">
        <v>0.13100000000000001</v>
      </c>
      <c r="H99" s="13">
        <v>699834</v>
      </c>
      <c r="I99" s="17">
        <v>0.13239999999999999</v>
      </c>
      <c r="J99" s="13">
        <v>717838</v>
      </c>
      <c r="K99" s="17">
        <v>0.1338</v>
      </c>
    </row>
    <row r="100" spans="1:37" x14ac:dyDescent="0.25">
      <c r="A100" s="30" t="s">
        <v>164</v>
      </c>
      <c r="B100" s="36">
        <v>598340</v>
      </c>
      <c r="C100" s="37">
        <v>0.1613</v>
      </c>
      <c r="D100" s="36">
        <v>830618</v>
      </c>
      <c r="E100" s="37">
        <v>0.2122</v>
      </c>
      <c r="F100" s="36">
        <v>611280</v>
      </c>
      <c r="G100" s="37">
        <v>0.15709999999999999</v>
      </c>
      <c r="H100" s="36">
        <v>791375</v>
      </c>
      <c r="I100" s="37">
        <v>0.19900000000000001</v>
      </c>
      <c r="J100" s="36">
        <v>1005546</v>
      </c>
      <c r="K100" s="37">
        <v>0.2447</v>
      </c>
    </row>
    <row r="101" spans="1:37" s="10" customFormat="1" x14ac:dyDescent="0.25">
      <c r="A101" s="76" t="s">
        <v>56</v>
      </c>
      <c r="B101" s="77"/>
      <c r="C101" s="77"/>
      <c r="D101" s="77"/>
      <c r="E101" s="77"/>
      <c r="F101" s="77"/>
      <c r="G101" s="77"/>
      <c r="H101" s="77"/>
      <c r="I101" s="77"/>
      <c r="J101" s="77"/>
      <c r="K101" s="77"/>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row>
    <row r="102" spans="1:37" x14ac:dyDescent="0.25">
      <c r="A102" s="30" t="s">
        <v>165</v>
      </c>
      <c r="B102" s="38" t="s">
        <v>72</v>
      </c>
      <c r="C102" s="38" t="s">
        <v>72</v>
      </c>
      <c r="D102" s="39">
        <v>716351</v>
      </c>
      <c r="E102" s="40">
        <v>0.93700000000000006</v>
      </c>
      <c r="F102" s="39">
        <v>637474</v>
      </c>
      <c r="G102" s="40">
        <v>0.91379999999999995</v>
      </c>
      <c r="H102" s="39">
        <v>287221</v>
      </c>
      <c r="I102" s="40">
        <v>0.85740000000000005</v>
      </c>
      <c r="J102" s="39">
        <v>282050</v>
      </c>
      <c r="K102" s="40">
        <v>0.84570000000000001</v>
      </c>
    </row>
    <row r="103" spans="1:37" x14ac:dyDescent="0.25">
      <c r="A103" s="31" t="s">
        <v>166</v>
      </c>
      <c r="B103" s="12" t="s">
        <v>72</v>
      </c>
      <c r="C103" s="12" t="s">
        <v>72</v>
      </c>
      <c r="D103" s="12" t="s">
        <v>72</v>
      </c>
      <c r="E103" s="12" t="s">
        <v>72</v>
      </c>
      <c r="F103" s="12" t="s">
        <v>72</v>
      </c>
      <c r="G103" s="12" t="s">
        <v>72</v>
      </c>
      <c r="H103" s="12" t="s">
        <v>72</v>
      </c>
      <c r="I103" s="12" t="s">
        <v>72</v>
      </c>
      <c r="J103" s="13">
        <v>902647</v>
      </c>
      <c r="K103" s="17">
        <v>0.2586</v>
      </c>
    </row>
    <row r="104" spans="1:37" x14ac:dyDescent="0.25">
      <c r="A104" s="73" t="s">
        <v>34</v>
      </c>
      <c r="B104" s="74"/>
      <c r="C104" s="74"/>
      <c r="D104" s="74"/>
      <c r="E104" s="74"/>
      <c r="F104" s="74"/>
      <c r="G104" s="74"/>
      <c r="H104" s="74"/>
      <c r="I104" s="74"/>
      <c r="J104" s="74"/>
      <c r="K104" s="75"/>
    </row>
    <row r="105" spans="1:37" x14ac:dyDescent="0.25">
      <c r="A105" s="4" t="s">
        <v>41</v>
      </c>
      <c r="B105" s="13">
        <v>580439</v>
      </c>
      <c r="C105" s="17">
        <v>0.1169</v>
      </c>
      <c r="D105" s="13">
        <v>627847</v>
      </c>
      <c r="E105" s="17">
        <v>0.1201</v>
      </c>
      <c r="F105" s="13">
        <v>577698</v>
      </c>
      <c r="G105" s="17">
        <v>0.1118</v>
      </c>
      <c r="H105" s="13">
        <v>516352</v>
      </c>
      <c r="I105" s="17">
        <v>9.7900000000000001E-2</v>
      </c>
      <c r="J105" s="13">
        <v>572036</v>
      </c>
      <c r="K105" s="17">
        <v>0.1066</v>
      </c>
    </row>
    <row r="106" spans="1:37" x14ac:dyDescent="0.25">
      <c r="A106" s="4" t="s">
        <v>42</v>
      </c>
      <c r="B106" s="13">
        <v>575519</v>
      </c>
      <c r="C106" s="17">
        <v>0.1157</v>
      </c>
      <c r="D106" s="13">
        <v>695198</v>
      </c>
      <c r="E106" s="17">
        <v>0.13320000000000001</v>
      </c>
      <c r="F106" s="13">
        <v>636640</v>
      </c>
      <c r="G106" s="17">
        <v>0.1232</v>
      </c>
      <c r="H106" s="13">
        <v>545765</v>
      </c>
      <c r="I106" s="17">
        <v>0.10349999999999999</v>
      </c>
      <c r="J106" s="13">
        <v>543610</v>
      </c>
      <c r="K106" s="17">
        <v>0.1013</v>
      </c>
    </row>
    <row r="107" spans="1:37" x14ac:dyDescent="0.25">
      <c r="A107" s="4" t="s">
        <v>43</v>
      </c>
      <c r="B107" s="13">
        <v>581286</v>
      </c>
      <c r="C107" s="17">
        <v>0.1169</v>
      </c>
      <c r="D107" s="13">
        <v>650069</v>
      </c>
      <c r="E107" s="17">
        <v>0.1246</v>
      </c>
      <c r="F107" s="13">
        <v>614476</v>
      </c>
      <c r="G107" s="17">
        <v>0.11890000000000001</v>
      </c>
      <c r="H107" s="13">
        <v>577963</v>
      </c>
      <c r="I107" s="17">
        <v>0.10970000000000001</v>
      </c>
      <c r="J107" s="13">
        <v>603207</v>
      </c>
      <c r="K107" s="17">
        <v>0.1125</v>
      </c>
    </row>
    <row r="108" spans="1:37" x14ac:dyDescent="0.25">
      <c r="A108" s="4" t="s">
        <v>44</v>
      </c>
      <c r="B108" s="13">
        <v>1092095</v>
      </c>
      <c r="C108" s="17">
        <v>0.219</v>
      </c>
      <c r="D108" s="13">
        <v>1193271</v>
      </c>
      <c r="E108" s="17">
        <v>0.2291</v>
      </c>
      <c r="F108" s="13">
        <v>994998</v>
      </c>
      <c r="G108" s="17">
        <v>0.19270000000000001</v>
      </c>
      <c r="H108" s="13">
        <v>900455</v>
      </c>
      <c r="I108" s="17">
        <v>0.1711</v>
      </c>
      <c r="J108" s="13">
        <v>841262</v>
      </c>
      <c r="K108" s="17">
        <v>0.1575</v>
      </c>
    </row>
    <row r="109" spans="1:37" x14ac:dyDescent="0.25">
      <c r="A109" s="4" t="s">
        <v>45</v>
      </c>
      <c r="B109" s="13">
        <v>1083494</v>
      </c>
      <c r="C109" s="17">
        <v>0.2185</v>
      </c>
      <c r="D109" s="13">
        <v>1106906</v>
      </c>
      <c r="E109" s="17">
        <v>0.21199999999999999</v>
      </c>
      <c r="F109" s="13">
        <v>936673</v>
      </c>
      <c r="G109" s="17">
        <v>0.18140000000000001</v>
      </c>
      <c r="H109" s="13">
        <v>802525</v>
      </c>
      <c r="I109" s="17">
        <v>0.15229999999999999</v>
      </c>
      <c r="J109" s="13">
        <v>749404</v>
      </c>
      <c r="K109" s="17">
        <v>0.1401</v>
      </c>
    </row>
    <row r="110" spans="1:37" x14ac:dyDescent="0.25">
      <c r="A110" s="73" t="s">
        <v>82</v>
      </c>
      <c r="B110" s="74"/>
      <c r="C110" s="74"/>
      <c r="D110" s="74"/>
      <c r="E110" s="74"/>
      <c r="F110" s="74"/>
      <c r="G110" s="74"/>
      <c r="H110" s="74"/>
      <c r="I110" s="74"/>
      <c r="J110" s="74"/>
      <c r="K110" s="75"/>
    </row>
    <row r="111" spans="1:37" x14ac:dyDescent="0.25">
      <c r="A111" s="4" t="s">
        <v>46</v>
      </c>
      <c r="B111" s="13" t="s">
        <v>72</v>
      </c>
      <c r="C111" s="13" t="s">
        <v>72</v>
      </c>
      <c r="D111" s="13" t="s">
        <v>72</v>
      </c>
      <c r="E111" s="13" t="s">
        <v>72</v>
      </c>
      <c r="F111" s="13">
        <v>263328</v>
      </c>
      <c r="G111" s="17">
        <v>0.28339999999999999</v>
      </c>
      <c r="H111" s="13">
        <v>223766</v>
      </c>
      <c r="I111" s="17">
        <v>0.27910000000000001</v>
      </c>
      <c r="J111" s="13">
        <v>226764</v>
      </c>
      <c r="K111" s="17">
        <v>0.3049</v>
      </c>
      <c r="L111" s="65"/>
    </row>
    <row r="112" spans="1:37" x14ac:dyDescent="0.25">
      <c r="A112" s="4" t="s">
        <v>47</v>
      </c>
      <c r="B112" s="13" t="s">
        <v>72</v>
      </c>
      <c r="C112" s="13" t="s">
        <v>72</v>
      </c>
      <c r="D112" s="13" t="s">
        <v>72</v>
      </c>
      <c r="E112" s="13" t="s">
        <v>72</v>
      </c>
      <c r="F112" s="13">
        <v>400565</v>
      </c>
      <c r="G112" s="17">
        <v>0.4284</v>
      </c>
      <c r="H112" s="13">
        <v>294104</v>
      </c>
      <c r="I112" s="17">
        <v>0.36730000000000002</v>
      </c>
      <c r="J112" s="13">
        <v>278018</v>
      </c>
      <c r="K112" s="17">
        <v>0.37159999999999999</v>
      </c>
      <c r="L112" s="65"/>
    </row>
    <row r="113" spans="1:37" x14ac:dyDescent="0.25">
      <c r="A113" s="4" t="s">
        <v>48</v>
      </c>
      <c r="B113" s="13" t="s">
        <v>72</v>
      </c>
      <c r="C113" s="13" t="s">
        <v>72</v>
      </c>
      <c r="D113" s="13" t="s">
        <v>72</v>
      </c>
      <c r="E113" s="13" t="s">
        <v>72</v>
      </c>
      <c r="F113" s="13">
        <v>396068</v>
      </c>
      <c r="G113" s="17">
        <v>0.42609999999999998</v>
      </c>
      <c r="H113" s="13">
        <v>355052</v>
      </c>
      <c r="I113" s="17">
        <v>0.44290000000000002</v>
      </c>
      <c r="J113" s="13">
        <v>345507</v>
      </c>
      <c r="K113" s="17">
        <v>0.4617</v>
      </c>
      <c r="L113" s="65"/>
    </row>
    <row r="114" spans="1:37" x14ac:dyDescent="0.25">
      <c r="A114" s="4" t="s">
        <v>49</v>
      </c>
      <c r="B114" s="13" t="s">
        <v>72</v>
      </c>
      <c r="C114" s="13" t="s">
        <v>72</v>
      </c>
      <c r="D114" s="13" t="s">
        <v>72</v>
      </c>
      <c r="E114" s="13" t="s">
        <v>72</v>
      </c>
      <c r="F114" s="13">
        <v>159735</v>
      </c>
      <c r="G114" s="17">
        <v>0.1716</v>
      </c>
      <c r="H114" s="13">
        <v>129038</v>
      </c>
      <c r="I114" s="17">
        <v>0.16089999999999999</v>
      </c>
      <c r="J114" s="13">
        <v>117125</v>
      </c>
      <c r="K114" s="17">
        <v>0.15679999999999999</v>
      </c>
      <c r="L114" s="65"/>
    </row>
    <row r="115" spans="1:37" x14ac:dyDescent="0.25">
      <c r="A115" s="4" t="s">
        <v>50</v>
      </c>
      <c r="B115" s="13" t="s">
        <v>72</v>
      </c>
      <c r="C115" s="13" t="s">
        <v>72</v>
      </c>
      <c r="D115" s="13" t="s">
        <v>72</v>
      </c>
      <c r="E115" s="13" t="s">
        <v>72</v>
      </c>
      <c r="F115" s="13">
        <v>645687</v>
      </c>
      <c r="G115" s="17">
        <v>0.69210000000000005</v>
      </c>
      <c r="H115" s="13">
        <v>509953</v>
      </c>
      <c r="I115" s="17">
        <v>0.63660000000000005</v>
      </c>
      <c r="J115" s="13">
        <v>503832</v>
      </c>
      <c r="K115" s="17">
        <v>0.67559999999999998</v>
      </c>
      <c r="L115" s="65"/>
    </row>
    <row r="116" spans="1:37" ht="15.75" customHeight="1" x14ac:dyDescent="0.25">
      <c r="A116" s="4" t="s">
        <v>51</v>
      </c>
      <c r="B116" s="13" t="s">
        <v>72</v>
      </c>
      <c r="C116" s="13" t="s">
        <v>72</v>
      </c>
      <c r="D116" s="13" t="s">
        <v>72</v>
      </c>
      <c r="E116" s="13" t="s">
        <v>72</v>
      </c>
      <c r="F116" s="13">
        <v>104001</v>
      </c>
      <c r="G116" s="17">
        <v>0.1111</v>
      </c>
      <c r="H116" s="13">
        <v>45354</v>
      </c>
      <c r="I116" s="17">
        <v>5.6500000000000002E-2</v>
      </c>
      <c r="J116" s="13">
        <v>40728</v>
      </c>
      <c r="K116" s="17">
        <v>5.4399999999999997E-2</v>
      </c>
      <c r="L116" s="65"/>
    </row>
    <row r="117" spans="1:37" s="10" customFormat="1" x14ac:dyDescent="0.25">
      <c r="A117" s="76" t="s">
        <v>73</v>
      </c>
      <c r="B117" s="77"/>
      <c r="C117" s="77"/>
      <c r="D117" s="77"/>
      <c r="E117" s="77"/>
      <c r="F117" s="77"/>
      <c r="G117" s="77"/>
      <c r="H117" s="77"/>
      <c r="I117" s="77"/>
      <c r="J117" s="77"/>
      <c r="K117" s="77"/>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row>
    <row r="118" spans="1:37" s="10" customFormat="1" x14ac:dyDescent="0.25">
      <c r="A118" s="30" t="s">
        <v>110</v>
      </c>
      <c r="B118" s="29" t="s">
        <v>72</v>
      </c>
      <c r="C118" s="29" t="s">
        <v>72</v>
      </c>
      <c r="D118" s="29" t="s">
        <v>72</v>
      </c>
      <c r="E118" s="29" t="s">
        <v>72</v>
      </c>
      <c r="F118" s="29" t="s">
        <v>72</v>
      </c>
      <c r="G118" s="29" t="s">
        <v>72</v>
      </c>
      <c r="H118" s="29" t="s">
        <v>72</v>
      </c>
      <c r="I118" s="29" t="s">
        <v>72</v>
      </c>
      <c r="J118" s="13">
        <v>293472</v>
      </c>
      <c r="K118" s="17">
        <v>6.9699999999999998E-2</v>
      </c>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row>
    <row r="119" spans="1:37" x14ac:dyDescent="0.25">
      <c r="A119" s="73" t="s">
        <v>83</v>
      </c>
      <c r="B119" s="74"/>
      <c r="C119" s="74"/>
      <c r="D119" s="74"/>
      <c r="E119" s="74"/>
      <c r="F119" s="74"/>
      <c r="G119" s="74"/>
      <c r="H119" s="74"/>
      <c r="I119" s="74"/>
      <c r="J119" s="74"/>
      <c r="K119" s="75"/>
    </row>
    <row r="120" spans="1:37" x14ac:dyDescent="0.25">
      <c r="A120" s="4" t="s">
        <v>63</v>
      </c>
      <c r="B120" s="13" t="s">
        <v>72</v>
      </c>
      <c r="C120" s="13" t="s">
        <v>72</v>
      </c>
      <c r="D120" s="14">
        <v>1707769</v>
      </c>
      <c r="E120" s="18">
        <v>0.33189999999999997</v>
      </c>
      <c r="F120" s="14">
        <v>1629230</v>
      </c>
      <c r="G120" s="18">
        <v>0.33979999999999999</v>
      </c>
      <c r="H120" s="14">
        <v>1934928</v>
      </c>
      <c r="I120" s="18">
        <v>0.39739999999999998</v>
      </c>
      <c r="J120" s="14">
        <v>1850553</v>
      </c>
      <c r="K120" s="18">
        <v>0.37969999999999998</v>
      </c>
    </row>
    <row r="121" spans="1:37" x14ac:dyDescent="0.25">
      <c r="A121" s="4" t="s">
        <v>64</v>
      </c>
      <c r="B121" s="13" t="s">
        <v>72</v>
      </c>
      <c r="C121" s="13" t="s">
        <v>72</v>
      </c>
      <c r="D121" s="14">
        <v>1709110</v>
      </c>
      <c r="E121" s="18">
        <v>0.3322</v>
      </c>
      <c r="F121" s="14">
        <v>1681656</v>
      </c>
      <c r="G121" s="18">
        <v>0.3508</v>
      </c>
      <c r="H121" s="14">
        <v>1696229</v>
      </c>
      <c r="I121" s="18">
        <v>0.3483</v>
      </c>
      <c r="J121" s="14">
        <v>1806627</v>
      </c>
      <c r="K121" s="18">
        <v>0.37069999999999997</v>
      </c>
    </row>
    <row r="122" spans="1:37" x14ac:dyDescent="0.25">
      <c r="A122" s="4" t="s">
        <v>66</v>
      </c>
      <c r="B122" s="13" t="s">
        <v>72</v>
      </c>
      <c r="C122" s="13" t="s">
        <v>72</v>
      </c>
      <c r="D122" s="14">
        <v>632459</v>
      </c>
      <c r="E122" s="18">
        <v>0.1229</v>
      </c>
      <c r="F122" s="14">
        <v>577301</v>
      </c>
      <c r="G122" s="18">
        <v>0.12039999999999999</v>
      </c>
      <c r="H122" s="14">
        <v>468967</v>
      </c>
      <c r="I122" s="18">
        <v>9.6299999999999997E-2</v>
      </c>
      <c r="J122" s="14">
        <v>485160</v>
      </c>
      <c r="K122" s="18">
        <v>9.9599999999999994E-2</v>
      </c>
    </row>
    <row r="123" spans="1:37" x14ac:dyDescent="0.25">
      <c r="A123" s="4" t="s">
        <v>65</v>
      </c>
      <c r="B123" s="13" t="s">
        <v>72</v>
      </c>
      <c r="C123" s="13" t="s">
        <v>72</v>
      </c>
      <c r="D123" s="14">
        <v>1095854</v>
      </c>
      <c r="E123" s="18">
        <v>0.21299999999999999</v>
      </c>
      <c r="F123" s="14">
        <v>905841</v>
      </c>
      <c r="G123" s="18">
        <v>0.189</v>
      </c>
      <c r="H123" s="14">
        <v>769281</v>
      </c>
      <c r="I123" s="18">
        <v>0.158</v>
      </c>
      <c r="J123" s="14">
        <v>730908</v>
      </c>
      <c r="K123" s="18">
        <v>0.15</v>
      </c>
    </row>
    <row r="124" spans="1:37" x14ac:dyDescent="0.25">
      <c r="A124" s="73" t="s">
        <v>84</v>
      </c>
      <c r="B124" s="74"/>
      <c r="C124" s="74"/>
      <c r="D124" s="74"/>
      <c r="E124" s="74"/>
      <c r="F124" s="74"/>
      <c r="G124" s="74"/>
      <c r="H124" s="74"/>
      <c r="I124" s="74"/>
      <c r="J124" s="74"/>
      <c r="K124" s="75"/>
    </row>
    <row r="125" spans="1:37" x14ac:dyDescent="0.25">
      <c r="A125" s="4" t="s">
        <v>63</v>
      </c>
      <c r="B125" s="13" t="s">
        <v>72</v>
      </c>
      <c r="C125" s="13" t="s">
        <v>72</v>
      </c>
      <c r="D125" s="14">
        <v>546862</v>
      </c>
      <c r="E125" s="18">
        <v>0.114</v>
      </c>
      <c r="F125" s="14">
        <v>606327</v>
      </c>
      <c r="G125" s="18">
        <v>0.1341</v>
      </c>
      <c r="H125" s="14">
        <v>746839</v>
      </c>
      <c r="I125" s="18">
        <v>0.16009999999999999</v>
      </c>
      <c r="J125" s="14">
        <v>720710</v>
      </c>
      <c r="K125" s="18">
        <v>0.16170000000000001</v>
      </c>
    </row>
    <row r="126" spans="1:37" x14ac:dyDescent="0.25">
      <c r="A126" s="4" t="s">
        <v>64</v>
      </c>
      <c r="B126" s="13" t="s">
        <v>72</v>
      </c>
      <c r="C126" s="13" t="s">
        <v>72</v>
      </c>
      <c r="D126" s="14">
        <v>1157264</v>
      </c>
      <c r="E126" s="18">
        <v>0.24129999999999999</v>
      </c>
      <c r="F126" s="14">
        <v>1389352</v>
      </c>
      <c r="G126" s="18">
        <v>0.30719999999999997</v>
      </c>
      <c r="H126" s="14">
        <v>1640728</v>
      </c>
      <c r="I126" s="18">
        <v>0.3518</v>
      </c>
      <c r="J126" s="14">
        <v>1435564</v>
      </c>
      <c r="K126" s="18">
        <v>0.3221</v>
      </c>
    </row>
    <row r="127" spans="1:37" x14ac:dyDescent="0.25">
      <c r="A127" s="4" t="s">
        <v>66</v>
      </c>
      <c r="B127" s="13" t="s">
        <v>72</v>
      </c>
      <c r="C127" s="13" t="s">
        <v>72</v>
      </c>
      <c r="D127" s="14">
        <v>1199941</v>
      </c>
      <c r="E127" s="18">
        <v>0.25019999999999998</v>
      </c>
      <c r="F127" s="14">
        <v>1059912</v>
      </c>
      <c r="G127" s="18">
        <v>0.2344</v>
      </c>
      <c r="H127" s="14">
        <v>970696</v>
      </c>
      <c r="I127" s="18">
        <v>0.20810000000000001</v>
      </c>
      <c r="J127" s="14">
        <v>1028616</v>
      </c>
      <c r="K127" s="18">
        <v>0.23080000000000001</v>
      </c>
    </row>
    <row r="128" spans="1:37" x14ac:dyDescent="0.25">
      <c r="A128" s="4" t="s">
        <v>65</v>
      </c>
      <c r="B128" s="13" t="s">
        <v>72</v>
      </c>
      <c r="C128" s="13" t="s">
        <v>72</v>
      </c>
      <c r="D128" s="14">
        <v>1891134</v>
      </c>
      <c r="E128" s="18">
        <v>0.39439999999999997</v>
      </c>
      <c r="F128" s="14">
        <v>1466700</v>
      </c>
      <c r="G128" s="18">
        <v>0.32429999999999998</v>
      </c>
      <c r="H128" s="14">
        <v>1305872</v>
      </c>
      <c r="I128" s="18">
        <v>0.28000000000000003</v>
      </c>
      <c r="J128" s="14">
        <v>1272688</v>
      </c>
      <c r="K128" s="18">
        <v>0.28549999999999998</v>
      </c>
    </row>
    <row r="129" spans="1:11" x14ac:dyDescent="0.25">
      <c r="A129" s="76" t="s">
        <v>111</v>
      </c>
      <c r="B129" s="77"/>
      <c r="C129" s="77"/>
      <c r="D129" s="77"/>
      <c r="E129" s="77"/>
      <c r="F129" s="77"/>
      <c r="G129" s="77"/>
      <c r="H129" s="77"/>
      <c r="I129" s="77"/>
      <c r="J129" s="77"/>
      <c r="K129" s="77"/>
    </row>
    <row r="130" spans="1:11" x14ac:dyDescent="0.25">
      <c r="A130" s="30" t="s">
        <v>167</v>
      </c>
      <c r="B130" s="29" t="s">
        <v>72</v>
      </c>
      <c r="C130" s="29" t="s">
        <v>72</v>
      </c>
      <c r="D130" s="29" t="s">
        <v>72</v>
      </c>
      <c r="E130" s="29" t="s">
        <v>72</v>
      </c>
      <c r="F130" s="29" t="s">
        <v>72</v>
      </c>
      <c r="G130" s="29" t="s">
        <v>72</v>
      </c>
      <c r="H130" s="29" t="s">
        <v>72</v>
      </c>
      <c r="I130" s="29" t="s">
        <v>72</v>
      </c>
      <c r="J130" s="13">
        <v>1442294</v>
      </c>
      <c r="K130" s="17">
        <v>0.35670000000000002</v>
      </c>
    </row>
    <row r="131" spans="1:11" x14ac:dyDescent="0.25">
      <c r="A131" s="30" t="s">
        <v>168</v>
      </c>
      <c r="B131" s="29" t="s">
        <v>72</v>
      </c>
      <c r="C131" s="29" t="s">
        <v>72</v>
      </c>
      <c r="D131" s="29" t="s">
        <v>72</v>
      </c>
      <c r="E131" s="29" t="s">
        <v>72</v>
      </c>
      <c r="F131" s="29" t="s">
        <v>72</v>
      </c>
      <c r="G131" s="29" t="s">
        <v>72</v>
      </c>
      <c r="H131" s="29" t="s">
        <v>72</v>
      </c>
      <c r="I131" s="29" t="s">
        <v>72</v>
      </c>
      <c r="J131" s="13">
        <v>560577</v>
      </c>
      <c r="K131" s="17">
        <v>0.40860000000000002</v>
      </c>
    </row>
    <row r="132" spans="1:11" x14ac:dyDescent="0.25">
      <c r="A132" s="30" t="s">
        <v>169</v>
      </c>
      <c r="B132" s="29" t="s">
        <v>72</v>
      </c>
      <c r="C132" s="29" t="s">
        <v>72</v>
      </c>
      <c r="D132" s="29" t="s">
        <v>72</v>
      </c>
      <c r="E132" s="29" t="s">
        <v>72</v>
      </c>
      <c r="F132" s="29" t="s">
        <v>72</v>
      </c>
      <c r="G132" s="29" t="s">
        <v>72</v>
      </c>
      <c r="H132" s="29" t="s">
        <v>72</v>
      </c>
      <c r="I132" s="29" t="s">
        <v>72</v>
      </c>
      <c r="J132" s="13">
        <v>1279049</v>
      </c>
      <c r="K132" s="17">
        <v>0.88949999999999996</v>
      </c>
    </row>
    <row r="133" spans="1:11" x14ac:dyDescent="0.25">
      <c r="A133" s="76" t="s">
        <v>112</v>
      </c>
      <c r="B133" s="77"/>
      <c r="C133" s="77"/>
      <c r="D133" s="77"/>
      <c r="E133" s="77"/>
      <c r="F133" s="77"/>
      <c r="G133" s="77"/>
      <c r="H133" s="77"/>
      <c r="I133" s="77"/>
      <c r="J133" s="77"/>
      <c r="K133" s="77"/>
    </row>
    <row r="134" spans="1:11" x14ac:dyDescent="0.25">
      <c r="A134" s="30" t="s">
        <v>113</v>
      </c>
      <c r="B134" s="29" t="s">
        <v>72</v>
      </c>
      <c r="C134" s="29" t="s">
        <v>72</v>
      </c>
      <c r="D134" s="29" t="s">
        <v>72</v>
      </c>
      <c r="E134" s="29" t="s">
        <v>72</v>
      </c>
      <c r="F134" s="29" t="s">
        <v>72</v>
      </c>
      <c r="G134" s="29" t="s">
        <v>72</v>
      </c>
      <c r="H134" s="29" t="s">
        <v>72</v>
      </c>
      <c r="I134" s="29" t="s">
        <v>72</v>
      </c>
      <c r="J134" s="13">
        <v>4319955</v>
      </c>
      <c r="K134" s="17">
        <v>0.87470000000000003</v>
      </c>
    </row>
    <row r="135" spans="1:11" x14ac:dyDescent="0.25">
      <c r="A135" s="30" t="s">
        <v>114</v>
      </c>
      <c r="B135" s="29" t="s">
        <v>72</v>
      </c>
      <c r="C135" s="29" t="s">
        <v>72</v>
      </c>
      <c r="D135" s="29" t="s">
        <v>72</v>
      </c>
      <c r="E135" s="29" t="s">
        <v>72</v>
      </c>
      <c r="F135" s="29" t="s">
        <v>72</v>
      </c>
      <c r="G135" s="29" t="s">
        <v>72</v>
      </c>
      <c r="H135" s="29" t="s">
        <v>72</v>
      </c>
      <c r="I135" s="29" t="s">
        <v>72</v>
      </c>
      <c r="J135" s="13">
        <v>4377305</v>
      </c>
      <c r="K135" s="17">
        <v>0.88600000000000001</v>
      </c>
    </row>
    <row r="136" spans="1:11" x14ac:dyDescent="0.25">
      <c r="A136" s="30" t="s">
        <v>115</v>
      </c>
      <c r="B136" s="29" t="s">
        <v>72</v>
      </c>
      <c r="C136" s="29" t="s">
        <v>72</v>
      </c>
      <c r="D136" s="29" t="s">
        <v>72</v>
      </c>
      <c r="E136" s="29" t="s">
        <v>72</v>
      </c>
      <c r="F136" s="29" t="s">
        <v>72</v>
      </c>
      <c r="G136" s="29" t="s">
        <v>72</v>
      </c>
      <c r="H136" s="29" t="s">
        <v>72</v>
      </c>
      <c r="I136" s="29" t="s">
        <v>72</v>
      </c>
      <c r="J136" s="13">
        <v>2981719</v>
      </c>
      <c r="K136" s="17">
        <v>0.71020000000000005</v>
      </c>
    </row>
    <row r="137" spans="1:11" x14ac:dyDescent="0.25">
      <c r="A137" s="30" t="s">
        <v>116</v>
      </c>
      <c r="B137" s="29" t="s">
        <v>72</v>
      </c>
      <c r="C137" s="29" t="s">
        <v>72</v>
      </c>
      <c r="D137" s="29" t="s">
        <v>72</v>
      </c>
      <c r="E137" s="29" t="s">
        <v>72</v>
      </c>
      <c r="F137" s="29" t="s">
        <v>72</v>
      </c>
      <c r="G137" s="29" t="s">
        <v>72</v>
      </c>
      <c r="H137" s="29" t="s">
        <v>72</v>
      </c>
      <c r="I137" s="29" t="s">
        <v>72</v>
      </c>
      <c r="J137" s="13">
        <v>3319510</v>
      </c>
      <c r="K137" s="17">
        <v>0.77759999999999996</v>
      </c>
    </row>
    <row r="138" spans="1:11" x14ac:dyDescent="0.25">
      <c r="A138" s="30" t="s">
        <v>117</v>
      </c>
      <c r="B138" s="29" t="s">
        <v>72</v>
      </c>
      <c r="C138" s="29" t="s">
        <v>72</v>
      </c>
      <c r="D138" s="29" t="s">
        <v>72</v>
      </c>
      <c r="E138" s="29" t="s">
        <v>72</v>
      </c>
      <c r="F138" s="29" t="s">
        <v>72</v>
      </c>
      <c r="G138" s="29" t="s">
        <v>72</v>
      </c>
      <c r="H138" s="29" t="s">
        <v>72</v>
      </c>
      <c r="I138" s="29" t="s">
        <v>72</v>
      </c>
      <c r="J138" s="13">
        <v>2793775</v>
      </c>
      <c r="K138" s="17">
        <v>0.66159999999999997</v>
      </c>
    </row>
    <row r="139" spans="1:11" x14ac:dyDescent="0.25">
      <c r="A139" s="76" t="s">
        <v>119</v>
      </c>
      <c r="B139" s="77"/>
      <c r="C139" s="77"/>
      <c r="D139" s="77"/>
      <c r="E139" s="77"/>
      <c r="F139" s="77"/>
      <c r="G139" s="77"/>
      <c r="H139" s="77"/>
      <c r="I139" s="77"/>
      <c r="J139" s="77"/>
      <c r="K139" s="77"/>
    </row>
    <row r="140" spans="1:11" x14ac:dyDescent="0.25">
      <c r="A140" s="30" t="s">
        <v>118</v>
      </c>
      <c r="B140" s="29" t="s">
        <v>72</v>
      </c>
      <c r="C140" s="29" t="s">
        <v>72</v>
      </c>
      <c r="D140" s="29" t="s">
        <v>72</v>
      </c>
      <c r="E140" s="29" t="s">
        <v>72</v>
      </c>
      <c r="F140" s="29" t="s">
        <v>72</v>
      </c>
      <c r="G140" s="29" t="s">
        <v>72</v>
      </c>
      <c r="H140" s="29" t="s">
        <v>72</v>
      </c>
      <c r="I140" s="29" t="s">
        <v>72</v>
      </c>
      <c r="J140" s="13">
        <v>67128</v>
      </c>
      <c r="K140" s="17">
        <v>1.6400000000000001E-2</v>
      </c>
    </row>
    <row r="141" spans="1:11" x14ac:dyDescent="0.25">
      <c r="A141" s="73" t="s">
        <v>120</v>
      </c>
      <c r="B141" s="74"/>
      <c r="C141" s="74"/>
      <c r="D141" s="74"/>
      <c r="E141" s="74"/>
      <c r="F141" s="74"/>
      <c r="G141" s="74"/>
      <c r="H141" s="74"/>
      <c r="I141" s="74"/>
      <c r="J141" s="74"/>
      <c r="K141" s="75"/>
    </row>
    <row r="142" spans="1:11" x14ac:dyDescent="0.25">
      <c r="A142" s="4" t="s">
        <v>37</v>
      </c>
      <c r="B142" s="29" t="s">
        <v>72</v>
      </c>
      <c r="C142" s="29" t="s">
        <v>72</v>
      </c>
      <c r="D142" s="29" t="s">
        <v>72</v>
      </c>
      <c r="E142" s="29" t="s">
        <v>72</v>
      </c>
      <c r="F142" s="29" t="s">
        <v>72</v>
      </c>
      <c r="G142" s="29" t="s">
        <v>72</v>
      </c>
      <c r="H142" s="29" t="s">
        <v>72</v>
      </c>
      <c r="I142" s="29" t="s">
        <v>72</v>
      </c>
      <c r="J142" s="13">
        <v>35719</v>
      </c>
      <c r="K142" s="17">
        <v>0.54079999999999995</v>
      </c>
    </row>
    <row r="143" spans="1:11" x14ac:dyDescent="0.25">
      <c r="A143" s="4" t="s">
        <v>38</v>
      </c>
      <c r="B143" s="29" t="s">
        <v>72</v>
      </c>
      <c r="C143" s="29" t="s">
        <v>72</v>
      </c>
      <c r="D143" s="29" t="s">
        <v>72</v>
      </c>
      <c r="E143" s="29" t="s">
        <v>72</v>
      </c>
      <c r="F143" s="29" t="s">
        <v>72</v>
      </c>
      <c r="G143" s="29" t="s">
        <v>72</v>
      </c>
      <c r="H143" s="29" t="s">
        <v>72</v>
      </c>
      <c r="I143" s="29" t="s">
        <v>72</v>
      </c>
      <c r="J143" s="13">
        <v>27357</v>
      </c>
      <c r="K143" s="17">
        <v>0.41299999999999998</v>
      </c>
    </row>
    <row r="144" spans="1:11" x14ac:dyDescent="0.25">
      <c r="A144" s="4" t="s">
        <v>39</v>
      </c>
      <c r="B144" s="29" t="s">
        <v>72</v>
      </c>
      <c r="C144" s="29" t="s">
        <v>72</v>
      </c>
      <c r="D144" s="29" t="s">
        <v>72</v>
      </c>
      <c r="E144" s="29" t="s">
        <v>72</v>
      </c>
      <c r="F144" s="29" t="s">
        <v>72</v>
      </c>
      <c r="G144" s="29" t="s">
        <v>72</v>
      </c>
      <c r="H144" s="29" t="s">
        <v>72</v>
      </c>
      <c r="I144" s="29" t="s">
        <v>72</v>
      </c>
      <c r="J144" s="13">
        <v>29288</v>
      </c>
      <c r="K144" s="17">
        <v>0.43909999999999999</v>
      </c>
    </row>
    <row r="145" spans="1:11" x14ac:dyDescent="0.25">
      <c r="A145" s="4" t="s">
        <v>40</v>
      </c>
      <c r="B145" s="29" t="s">
        <v>72</v>
      </c>
      <c r="C145" s="29" t="s">
        <v>72</v>
      </c>
      <c r="D145" s="29" t="s">
        <v>72</v>
      </c>
      <c r="E145" s="29" t="s">
        <v>72</v>
      </c>
      <c r="F145" s="29" t="s">
        <v>72</v>
      </c>
      <c r="G145" s="29" t="s">
        <v>72</v>
      </c>
      <c r="H145" s="29" t="s">
        <v>72</v>
      </c>
      <c r="I145" s="29" t="s">
        <v>72</v>
      </c>
      <c r="J145" s="13">
        <v>13671</v>
      </c>
      <c r="K145" s="17">
        <v>0.20499999999999999</v>
      </c>
    </row>
    <row r="146" spans="1:11" x14ac:dyDescent="0.25">
      <c r="A146" s="4" t="s">
        <v>68</v>
      </c>
      <c r="B146" s="29" t="s">
        <v>72</v>
      </c>
      <c r="C146" s="29" t="s">
        <v>72</v>
      </c>
      <c r="D146" s="29" t="s">
        <v>72</v>
      </c>
      <c r="E146" s="29" t="s">
        <v>72</v>
      </c>
      <c r="F146" s="29" t="s">
        <v>72</v>
      </c>
      <c r="G146" s="29" t="s">
        <v>72</v>
      </c>
      <c r="H146" s="29" t="s">
        <v>72</v>
      </c>
      <c r="I146" s="29" t="s">
        <v>72</v>
      </c>
      <c r="J146" s="13">
        <v>31522</v>
      </c>
      <c r="K146" s="17">
        <v>0.5282</v>
      </c>
    </row>
  </sheetData>
  <mergeCells count="28">
    <mergeCell ref="A129:K129"/>
    <mergeCell ref="A133:K133"/>
    <mergeCell ref="A139:K139"/>
    <mergeCell ref="A141:K141"/>
    <mergeCell ref="A117:K117"/>
    <mergeCell ref="A59:K59"/>
    <mergeCell ref="A79:K79"/>
    <mergeCell ref="A84:K84"/>
    <mergeCell ref="A1:K1"/>
    <mergeCell ref="B3:C3"/>
    <mergeCell ref="A27:K27"/>
    <mergeCell ref="D3:E3"/>
    <mergeCell ref="F3:G3"/>
    <mergeCell ref="J3:K3"/>
    <mergeCell ref="A5:K5"/>
    <mergeCell ref="A17:K17"/>
    <mergeCell ref="H3:I3"/>
    <mergeCell ref="A35:K35"/>
    <mergeCell ref="A44:K44"/>
    <mergeCell ref="A60:K60"/>
    <mergeCell ref="A49:K49"/>
    <mergeCell ref="A90:K90"/>
    <mergeCell ref="A104:K104"/>
    <mergeCell ref="A110:K110"/>
    <mergeCell ref="A119:K119"/>
    <mergeCell ref="A124:K124"/>
    <mergeCell ref="A97:K97"/>
    <mergeCell ref="A101:K101"/>
  </mergeCells>
  <pageMargins left="0.25" right="0.25" top="0.75" bottom="0.75" header="0.3" footer="0.3"/>
  <pageSetup paperSize="5" scale="77" fitToHeight="0" orientation="landscape" horizontalDpi="4294967293" verticalDpi="4294967293" r:id="rId1"/>
  <rowBreaks count="2" manualBreakCount="2">
    <brk id="58" max="16383" man="1"/>
    <brk id="10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J111"/>
  <sheetViews>
    <sheetView showGridLines="0" zoomScale="85" zoomScaleNormal="85" workbookViewId="0">
      <pane xSplit="1" ySplit="6" topLeftCell="B7" activePane="bottomRight" state="frozen"/>
      <selection pane="topRight" activeCell="C1" sqref="C1"/>
      <selection pane="bottomLeft" activeCell="A4" sqref="A4"/>
      <selection pane="bottomRight" activeCell="B3" sqref="B1:M1048576"/>
    </sheetView>
  </sheetViews>
  <sheetFormatPr defaultColWidth="9.140625" defaultRowHeight="15" x14ac:dyDescent="0.25"/>
  <cols>
    <col min="1" max="1" width="116.7109375" style="1" customWidth="1"/>
    <col min="2" max="2" width="14" style="22" customWidth="1"/>
    <col min="3" max="3" width="14" style="23" customWidth="1"/>
    <col min="4" max="4" width="14" style="22" customWidth="1"/>
    <col min="5" max="5" width="14" style="23" customWidth="1"/>
    <col min="6" max="6" width="14" style="22" customWidth="1"/>
    <col min="7" max="7" width="14" style="23" customWidth="1"/>
    <col min="8" max="9" width="14" style="1" customWidth="1"/>
    <col min="10" max="13" width="13.28515625" style="1" customWidth="1"/>
    <col min="14" max="16384" width="9.140625" style="1"/>
  </cols>
  <sheetData>
    <row r="1" spans="1:13" ht="18.75" x14ac:dyDescent="0.3">
      <c r="A1" s="78" t="s">
        <v>177</v>
      </c>
      <c r="B1" s="78"/>
      <c r="C1" s="78"/>
      <c r="D1" s="78"/>
      <c r="E1" s="78"/>
      <c r="F1" s="78"/>
      <c r="G1" s="78"/>
      <c r="H1" s="78"/>
      <c r="I1" s="78"/>
      <c r="J1" s="78"/>
      <c r="K1" s="78"/>
      <c r="L1" s="78"/>
      <c r="M1" s="78"/>
    </row>
    <row r="2" spans="1:13" ht="16.5" x14ac:dyDescent="0.25">
      <c r="A2" s="103" t="s">
        <v>178</v>
      </c>
      <c r="B2" s="103"/>
      <c r="C2" s="103"/>
      <c r="D2" s="103"/>
      <c r="E2" s="103"/>
      <c r="F2" s="103"/>
      <c r="G2" s="103"/>
      <c r="H2" s="103"/>
      <c r="I2" s="103"/>
      <c r="J2" s="103"/>
      <c r="K2" s="103"/>
      <c r="L2" s="103"/>
      <c r="M2" s="103"/>
    </row>
    <row r="4" spans="1:13" x14ac:dyDescent="0.25">
      <c r="B4" s="98" t="s">
        <v>179</v>
      </c>
      <c r="C4" s="99"/>
      <c r="D4" s="99"/>
      <c r="E4" s="99"/>
      <c r="F4" s="99"/>
      <c r="G4" s="99"/>
      <c r="H4" s="99"/>
      <c r="I4" s="99"/>
      <c r="J4" s="99"/>
      <c r="K4" s="100"/>
      <c r="L4" s="104" t="s">
        <v>71</v>
      </c>
      <c r="M4" s="104"/>
    </row>
    <row r="5" spans="1:13" x14ac:dyDescent="0.25">
      <c r="B5" s="101">
        <v>2009</v>
      </c>
      <c r="C5" s="101"/>
      <c r="D5" s="101">
        <v>2011</v>
      </c>
      <c r="E5" s="101"/>
      <c r="F5" s="101">
        <v>2013</v>
      </c>
      <c r="G5" s="101"/>
      <c r="H5" s="101">
        <v>2015</v>
      </c>
      <c r="I5" s="101"/>
      <c r="J5" s="101">
        <v>2017</v>
      </c>
      <c r="K5" s="101"/>
      <c r="L5" s="102">
        <v>2017</v>
      </c>
      <c r="M5" s="102"/>
    </row>
    <row r="6" spans="1:13" x14ac:dyDescent="0.25">
      <c r="B6" s="15" t="s">
        <v>69</v>
      </c>
      <c r="C6" s="19" t="s">
        <v>70</v>
      </c>
      <c r="D6" s="15" t="s">
        <v>69</v>
      </c>
      <c r="E6" s="19" t="s">
        <v>70</v>
      </c>
      <c r="F6" s="15" t="s">
        <v>69</v>
      </c>
      <c r="G6" s="19" t="s">
        <v>70</v>
      </c>
      <c r="H6" s="8" t="s">
        <v>69</v>
      </c>
      <c r="I6" s="8" t="s">
        <v>70</v>
      </c>
      <c r="J6" s="8" t="s">
        <v>69</v>
      </c>
      <c r="K6" s="8" t="s">
        <v>70</v>
      </c>
      <c r="L6" s="46" t="s">
        <v>69</v>
      </c>
      <c r="M6" s="46" t="s">
        <v>70</v>
      </c>
    </row>
    <row r="7" spans="1:13" x14ac:dyDescent="0.25">
      <c r="A7" s="92" t="s">
        <v>55</v>
      </c>
      <c r="B7" s="93"/>
      <c r="C7" s="93"/>
      <c r="D7" s="93"/>
      <c r="E7" s="93"/>
      <c r="F7" s="93"/>
      <c r="G7" s="93"/>
      <c r="H7" s="93"/>
      <c r="I7" s="93"/>
      <c r="J7" s="93"/>
      <c r="K7" s="93"/>
      <c r="L7" s="76"/>
      <c r="M7" s="76"/>
    </row>
    <row r="8" spans="1:13" x14ac:dyDescent="0.25">
      <c r="A8" s="5" t="s">
        <v>0</v>
      </c>
      <c r="B8" s="13">
        <v>65594</v>
      </c>
      <c r="C8" s="17">
        <v>0.9133</v>
      </c>
      <c r="D8" s="13">
        <v>65744</v>
      </c>
      <c r="E8" s="17">
        <v>0.88680000000000003</v>
      </c>
      <c r="F8" s="13">
        <v>52554</v>
      </c>
      <c r="G8" s="17">
        <v>0.84719999999999995</v>
      </c>
      <c r="H8" s="13">
        <v>66714</v>
      </c>
      <c r="I8" s="17">
        <v>0.94410000000000005</v>
      </c>
      <c r="J8" s="12">
        <v>59881</v>
      </c>
      <c r="K8" s="16">
        <v>0.89290000000000003</v>
      </c>
      <c r="L8" s="12">
        <v>5040164</v>
      </c>
      <c r="M8" s="16">
        <v>0.93500000000000005</v>
      </c>
    </row>
    <row r="9" spans="1:13" x14ac:dyDescent="0.25">
      <c r="A9" s="6" t="s">
        <v>151</v>
      </c>
      <c r="B9" s="13">
        <v>43016</v>
      </c>
      <c r="C9" s="17">
        <v>0.59889999999999999</v>
      </c>
      <c r="D9" s="13">
        <v>38555</v>
      </c>
      <c r="E9" s="17">
        <v>0.52010000000000001</v>
      </c>
      <c r="F9" s="13">
        <v>34757</v>
      </c>
      <c r="G9" s="17">
        <v>0.56030000000000002</v>
      </c>
      <c r="H9" s="13">
        <v>38273</v>
      </c>
      <c r="I9" s="17">
        <v>0.54159999999999997</v>
      </c>
      <c r="J9" s="12">
        <v>29229</v>
      </c>
      <c r="K9" s="16">
        <v>0.43580000000000002</v>
      </c>
      <c r="L9" s="12">
        <v>3133456</v>
      </c>
      <c r="M9" s="16">
        <v>0.58130000000000004</v>
      </c>
    </row>
    <row r="10" spans="1:13" x14ac:dyDescent="0.25">
      <c r="A10" s="60" t="s">
        <v>152</v>
      </c>
      <c r="B10" s="13">
        <v>33969</v>
      </c>
      <c r="C10" s="17">
        <v>0.47299999999999998</v>
      </c>
      <c r="D10" s="13">
        <v>32325</v>
      </c>
      <c r="E10" s="17">
        <v>0.436</v>
      </c>
      <c r="F10" s="13">
        <v>26329</v>
      </c>
      <c r="G10" s="17">
        <v>0.4244</v>
      </c>
      <c r="H10" s="13">
        <v>33780</v>
      </c>
      <c r="I10" s="17">
        <v>0.47799999999999998</v>
      </c>
      <c r="J10" s="12">
        <v>24310</v>
      </c>
      <c r="K10" s="16">
        <v>0.36249999999999999</v>
      </c>
      <c r="L10" s="12">
        <v>2663744</v>
      </c>
      <c r="M10" s="16">
        <v>0.49409999999999998</v>
      </c>
    </row>
    <row r="11" spans="1:13" x14ac:dyDescent="0.25">
      <c r="A11" s="60" t="s">
        <v>172</v>
      </c>
      <c r="B11" s="13">
        <v>9047</v>
      </c>
      <c r="C11" s="17">
        <v>0.126</v>
      </c>
      <c r="D11" s="13">
        <v>6230</v>
      </c>
      <c r="E11" s="17">
        <v>8.4000000000000005E-2</v>
      </c>
      <c r="F11" s="13">
        <v>8428</v>
      </c>
      <c r="G11" s="17">
        <v>0.13589999999999999</v>
      </c>
      <c r="H11" s="13">
        <v>4493</v>
      </c>
      <c r="I11" s="17">
        <v>6.3600000000000004E-2</v>
      </c>
      <c r="J11" s="12">
        <v>4919</v>
      </c>
      <c r="K11" s="16">
        <v>7.3400000000000007E-2</v>
      </c>
      <c r="L11" s="12">
        <v>469711</v>
      </c>
      <c r="M11" s="16">
        <v>8.7099999999999997E-2</v>
      </c>
    </row>
    <row r="12" spans="1:13" x14ac:dyDescent="0.25">
      <c r="A12" s="6" t="s">
        <v>153</v>
      </c>
      <c r="B12" s="13">
        <v>22579</v>
      </c>
      <c r="C12" s="17">
        <v>0.31440000000000001</v>
      </c>
      <c r="D12" s="13">
        <v>27189</v>
      </c>
      <c r="E12" s="17">
        <v>0.36670000000000003</v>
      </c>
      <c r="F12" s="13">
        <v>17797</v>
      </c>
      <c r="G12" s="17">
        <v>0.28689999999999999</v>
      </c>
      <c r="H12" s="13">
        <v>28440</v>
      </c>
      <c r="I12" s="17">
        <v>0.40250000000000002</v>
      </c>
      <c r="J12" s="12">
        <v>30652</v>
      </c>
      <c r="K12" s="16">
        <v>0.45700000000000002</v>
      </c>
      <c r="L12" s="12">
        <v>1906708</v>
      </c>
      <c r="M12" s="16">
        <v>0.35370000000000001</v>
      </c>
    </row>
    <row r="13" spans="1:13" x14ac:dyDescent="0.25">
      <c r="A13" s="60" t="s">
        <v>1</v>
      </c>
      <c r="B13" s="13">
        <v>9989</v>
      </c>
      <c r="C13" s="17">
        <v>0.1391</v>
      </c>
      <c r="D13" s="13">
        <v>15201</v>
      </c>
      <c r="E13" s="17">
        <v>0.20499999999999999</v>
      </c>
      <c r="F13" s="13">
        <v>9146</v>
      </c>
      <c r="G13" s="17">
        <v>0.1474</v>
      </c>
      <c r="H13" s="13">
        <v>10557</v>
      </c>
      <c r="I13" s="17">
        <v>0.14940000000000001</v>
      </c>
      <c r="J13" s="12">
        <v>12800</v>
      </c>
      <c r="K13" s="16">
        <v>0.1908</v>
      </c>
      <c r="L13" s="12">
        <v>776305</v>
      </c>
      <c r="M13" s="16">
        <v>0.14399999999999999</v>
      </c>
    </row>
    <row r="14" spans="1:13" x14ac:dyDescent="0.25">
      <c r="A14" s="60" t="s">
        <v>95</v>
      </c>
      <c r="B14" s="13">
        <v>12590</v>
      </c>
      <c r="C14" s="17">
        <v>0.17530000000000001</v>
      </c>
      <c r="D14" s="13">
        <v>11988</v>
      </c>
      <c r="E14" s="17">
        <v>0.16170000000000001</v>
      </c>
      <c r="F14" s="13">
        <v>8651</v>
      </c>
      <c r="G14" s="17">
        <v>0.13950000000000001</v>
      </c>
      <c r="H14" s="13">
        <v>17883</v>
      </c>
      <c r="I14" s="17">
        <v>0.25309999999999999</v>
      </c>
      <c r="J14" s="12">
        <v>17852</v>
      </c>
      <c r="K14" s="16">
        <v>0.26619999999999999</v>
      </c>
      <c r="L14" s="12">
        <v>1130403</v>
      </c>
      <c r="M14" s="16">
        <v>0.2097</v>
      </c>
    </row>
    <row r="15" spans="1:13" x14ac:dyDescent="0.25">
      <c r="A15" s="5" t="s">
        <v>4</v>
      </c>
      <c r="B15" s="13">
        <v>6225</v>
      </c>
      <c r="C15" s="17">
        <v>8.6699999999999999E-2</v>
      </c>
      <c r="D15" s="13">
        <v>8391</v>
      </c>
      <c r="E15" s="17">
        <v>0.1132</v>
      </c>
      <c r="F15" s="13">
        <v>9480</v>
      </c>
      <c r="G15" s="17">
        <v>0.15279999999999999</v>
      </c>
      <c r="H15" s="13">
        <v>3951</v>
      </c>
      <c r="I15" s="17">
        <v>5.5899999999999998E-2</v>
      </c>
      <c r="J15" s="12">
        <v>7185</v>
      </c>
      <c r="K15" s="16">
        <v>0.1071</v>
      </c>
      <c r="L15" s="12">
        <v>350423</v>
      </c>
      <c r="M15" s="16">
        <v>6.5000000000000002E-2</v>
      </c>
    </row>
    <row r="16" spans="1:13" x14ac:dyDescent="0.25">
      <c r="A16" s="5" t="s">
        <v>154</v>
      </c>
      <c r="B16" s="13" t="s">
        <v>72</v>
      </c>
      <c r="C16" s="17" t="s">
        <v>72</v>
      </c>
      <c r="D16" s="13" t="s">
        <v>72</v>
      </c>
      <c r="E16" s="17" t="s">
        <v>72</v>
      </c>
      <c r="F16" s="13">
        <v>2496</v>
      </c>
      <c r="G16" s="17">
        <v>4.7800000000000002E-2</v>
      </c>
      <c r="H16" s="13">
        <v>10429</v>
      </c>
      <c r="I16" s="17">
        <v>0.15709999999999999</v>
      </c>
      <c r="J16" s="12">
        <v>6974</v>
      </c>
      <c r="K16" s="16">
        <v>0.1172</v>
      </c>
      <c r="L16" s="12">
        <v>792477</v>
      </c>
      <c r="M16" s="16">
        <v>0.15840000000000001</v>
      </c>
    </row>
    <row r="17" spans="1:36" x14ac:dyDescent="0.25">
      <c r="A17" s="7" t="s">
        <v>155</v>
      </c>
      <c r="B17" s="13">
        <v>20984</v>
      </c>
      <c r="C17" s="17">
        <v>0.8871</v>
      </c>
      <c r="D17" s="13">
        <v>20765</v>
      </c>
      <c r="E17" s="17">
        <v>0.85040000000000004</v>
      </c>
      <c r="F17" s="13">
        <v>16045</v>
      </c>
      <c r="G17" s="17">
        <v>0.70989999999999998</v>
      </c>
      <c r="H17" s="13">
        <v>19948</v>
      </c>
      <c r="I17" s="17">
        <v>0.79330000000000001</v>
      </c>
      <c r="J17" s="12">
        <v>16510</v>
      </c>
      <c r="K17" s="16">
        <v>0.83420000000000005</v>
      </c>
      <c r="L17" s="12">
        <v>1695325</v>
      </c>
      <c r="M17" s="16">
        <v>0.85940000000000005</v>
      </c>
    </row>
    <row r="18" spans="1:36" x14ac:dyDescent="0.25">
      <c r="A18" s="7" t="s">
        <v>156</v>
      </c>
      <c r="B18" s="13">
        <v>19409</v>
      </c>
      <c r="C18" s="17">
        <v>0.93079999999999996</v>
      </c>
      <c r="D18" s="29" t="s">
        <v>72</v>
      </c>
      <c r="E18" s="29" t="s">
        <v>72</v>
      </c>
      <c r="F18" s="29" t="s">
        <v>72</v>
      </c>
      <c r="G18" s="29" t="s">
        <v>72</v>
      </c>
      <c r="H18" s="29" t="s">
        <v>72</v>
      </c>
      <c r="I18" s="29" t="s">
        <v>72</v>
      </c>
      <c r="J18" s="29" t="s">
        <v>72</v>
      </c>
      <c r="K18" s="29" t="s">
        <v>72</v>
      </c>
      <c r="L18" s="12">
        <v>1563731</v>
      </c>
      <c r="M18" s="16">
        <v>0.90739999999999998</v>
      </c>
    </row>
    <row r="19" spans="1:36" x14ac:dyDescent="0.25">
      <c r="A19" s="92" t="s">
        <v>61</v>
      </c>
      <c r="B19" s="93"/>
      <c r="C19" s="93"/>
      <c r="D19" s="93"/>
      <c r="E19" s="93"/>
      <c r="F19" s="93"/>
      <c r="G19" s="93"/>
      <c r="H19" s="93"/>
      <c r="I19" s="93"/>
      <c r="J19" s="93"/>
      <c r="K19" s="93"/>
      <c r="L19" s="76"/>
      <c r="M19" s="76"/>
    </row>
    <row r="20" spans="1:36" x14ac:dyDescent="0.25">
      <c r="A20" s="2" t="s">
        <v>16</v>
      </c>
      <c r="B20" s="13">
        <v>59679</v>
      </c>
      <c r="C20" s="17">
        <v>0.83260000000000001</v>
      </c>
      <c r="D20" s="13">
        <v>54440</v>
      </c>
      <c r="E20" s="17">
        <v>0.73619999999999997</v>
      </c>
      <c r="F20" s="13">
        <v>50635</v>
      </c>
      <c r="G20" s="17">
        <v>0.82120000000000004</v>
      </c>
      <c r="H20" s="13">
        <v>57083</v>
      </c>
      <c r="I20" s="17">
        <v>0.8155</v>
      </c>
      <c r="J20" s="13">
        <v>51510</v>
      </c>
      <c r="K20" s="17">
        <v>0.77190000000000003</v>
      </c>
      <c r="L20" s="13">
        <v>4240858</v>
      </c>
      <c r="M20" s="17">
        <v>0.79290000000000005</v>
      </c>
    </row>
    <row r="21" spans="1:36" x14ac:dyDescent="0.25">
      <c r="A21" s="2" t="s">
        <v>27</v>
      </c>
      <c r="B21" s="13">
        <v>15135</v>
      </c>
      <c r="C21" s="17">
        <v>0.21190000000000001</v>
      </c>
      <c r="D21" s="13">
        <v>22468</v>
      </c>
      <c r="E21" s="17">
        <v>0.30449999999999999</v>
      </c>
      <c r="F21" s="13">
        <v>19046</v>
      </c>
      <c r="G21" s="17">
        <v>0.31130000000000002</v>
      </c>
      <c r="H21" s="13">
        <v>17115</v>
      </c>
      <c r="I21" s="17">
        <v>0.24610000000000001</v>
      </c>
      <c r="J21" s="13">
        <v>20184</v>
      </c>
      <c r="K21" s="17">
        <v>0.30590000000000001</v>
      </c>
      <c r="L21" s="13">
        <v>1539564</v>
      </c>
      <c r="M21" s="17">
        <v>0.29060000000000002</v>
      </c>
    </row>
    <row r="22" spans="1:36" x14ac:dyDescent="0.25">
      <c r="A22" s="2" t="s">
        <v>28</v>
      </c>
      <c r="B22" s="13">
        <v>12315</v>
      </c>
      <c r="C22" s="17">
        <v>0.1724</v>
      </c>
      <c r="D22" s="13">
        <v>13218</v>
      </c>
      <c r="E22" s="17">
        <v>0.17910000000000001</v>
      </c>
      <c r="F22" s="13">
        <v>7543</v>
      </c>
      <c r="G22" s="17">
        <v>0.12330000000000001</v>
      </c>
      <c r="H22" s="13">
        <v>15988</v>
      </c>
      <c r="I22" s="17">
        <v>0.22989999999999999</v>
      </c>
      <c r="J22" s="13">
        <v>11182</v>
      </c>
      <c r="K22" s="17">
        <v>0.1694</v>
      </c>
      <c r="L22" s="13">
        <v>1187282</v>
      </c>
      <c r="M22" s="17">
        <v>0.22409999999999999</v>
      </c>
    </row>
    <row r="23" spans="1:36" x14ac:dyDescent="0.25">
      <c r="A23" s="2" t="s">
        <v>81</v>
      </c>
      <c r="B23" s="13">
        <v>43961</v>
      </c>
      <c r="C23" s="17">
        <v>0.61560000000000004</v>
      </c>
      <c r="D23" s="13">
        <v>38100</v>
      </c>
      <c r="E23" s="17">
        <v>0.51639999999999997</v>
      </c>
      <c r="F23" s="13">
        <v>34585</v>
      </c>
      <c r="G23" s="17">
        <v>0.56540000000000001</v>
      </c>
      <c r="H23" s="13">
        <v>36428</v>
      </c>
      <c r="I23" s="17">
        <v>0.52390000000000003</v>
      </c>
      <c r="J23" s="13">
        <v>34622</v>
      </c>
      <c r="K23" s="17">
        <v>0.52470000000000006</v>
      </c>
      <c r="L23" s="13">
        <v>2571287</v>
      </c>
      <c r="M23" s="17">
        <v>0.48530000000000001</v>
      </c>
    </row>
    <row r="24" spans="1:36" x14ac:dyDescent="0.25">
      <c r="A24" s="2" t="s">
        <v>80</v>
      </c>
      <c r="B24" s="13">
        <v>46814</v>
      </c>
      <c r="C24" s="17">
        <v>0.65759999999999996</v>
      </c>
      <c r="D24" s="13">
        <v>41893</v>
      </c>
      <c r="E24" s="17">
        <v>0.57499999999999996</v>
      </c>
      <c r="F24" s="13">
        <v>34176</v>
      </c>
      <c r="G24" s="17">
        <v>0.56599999999999995</v>
      </c>
      <c r="H24" s="13">
        <v>42842</v>
      </c>
      <c r="I24" s="17">
        <v>0.62029999999999996</v>
      </c>
      <c r="J24" s="13">
        <v>36182</v>
      </c>
      <c r="K24" s="17">
        <v>0.55179999999999996</v>
      </c>
      <c r="L24" s="13">
        <v>3291036</v>
      </c>
      <c r="M24" s="17">
        <v>0.62350000000000005</v>
      </c>
    </row>
    <row r="25" spans="1:36" x14ac:dyDescent="0.25">
      <c r="A25" s="2" t="s">
        <v>29</v>
      </c>
      <c r="B25" s="13">
        <v>23490</v>
      </c>
      <c r="C25" s="17">
        <v>0.32769999999999999</v>
      </c>
      <c r="D25" s="13">
        <v>20123</v>
      </c>
      <c r="E25" s="17">
        <v>0.27239999999999998</v>
      </c>
      <c r="F25" s="13">
        <v>18077</v>
      </c>
      <c r="G25" s="17">
        <v>0.29370000000000002</v>
      </c>
      <c r="H25" s="13">
        <v>26655</v>
      </c>
      <c r="I25" s="17">
        <v>0.38080000000000003</v>
      </c>
      <c r="J25" s="13">
        <v>20610</v>
      </c>
      <c r="K25" s="17">
        <v>0.31069999999999998</v>
      </c>
      <c r="L25" s="13">
        <v>1962944</v>
      </c>
      <c r="M25" s="17">
        <v>0.36809999999999998</v>
      </c>
    </row>
    <row r="26" spans="1:36" x14ac:dyDescent="0.25">
      <c r="A26" s="2" t="s">
        <v>74</v>
      </c>
      <c r="B26" s="13">
        <v>67863</v>
      </c>
      <c r="C26" s="17">
        <v>0.94489999999999996</v>
      </c>
      <c r="D26" s="13">
        <v>64228</v>
      </c>
      <c r="E26" s="17">
        <v>0.86639999999999995</v>
      </c>
      <c r="F26" s="13">
        <v>56972</v>
      </c>
      <c r="G26" s="17">
        <v>0.92769999999999997</v>
      </c>
      <c r="H26" s="13">
        <v>61553</v>
      </c>
      <c r="I26" s="17">
        <v>0.87609999999999999</v>
      </c>
      <c r="J26" s="13">
        <v>58788</v>
      </c>
      <c r="K26" s="17">
        <v>0.87860000000000005</v>
      </c>
      <c r="L26" s="13">
        <v>4508662</v>
      </c>
      <c r="M26" s="17">
        <v>0.84240000000000004</v>
      </c>
    </row>
    <row r="27" spans="1:36" x14ac:dyDescent="0.25">
      <c r="A27" s="94" t="s">
        <v>129</v>
      </c>
      <c r="B27" s="95"/>
      <c r="C27" s="95"/>
      <c r="D27" s="95"/>
      <c r="E27" s="95"/>
      <c r="F27" s="95"/>
      <c r="G27" s="95"/>
      <c r="H27" s="95"/>
      <c r="I27" s="95"/>
      <c r="J27" s="95"/>
      <c r="K27" s="96"/>
      <c r="L27" s="97"/>
      <c r="M27" s="97"/>
      <c r="N27" s="11"/>
      <c r="O27" s="11"/>
      <c r="P27" s="11"/>
      <c r="Q27" s="11"/>
      <c r="R27" s="11"/>
      <c r="S27" s="11"/>
      <c r="T27" s="11"/>
      <c r="U27" s="11"/>
      <c r="V27" s="11"/>
      <c r="W27" s="11"/>
      <c r="X27" s="11"/>
      <c r="Y27" s="11"/>
      <c r="Z27" s="11"/>
      <c r="AA27" s="11"/>
      <c r="AB27" s="11"/>
      <c r="AC27" s="11"/>
      <c r="AD27" s="11"/>
      <c r="AE27" s="11"/>
      <c r="AF27" s="11"/>
      <c r="AG27" s="11"/>
      <c r="AH27" s="11"/>
      <c r="AI27" s="11"/>
      <c r="AJ27" s="11"/>
    </row>
    <row r="28" spans="1:36" x14ac:dyDescent="0.25">
      <c r="A28" s="34" t="s">
        <v>125</v>
      </c>
      <c r="B28" s="29" t="s">
        <v>72</v>
      </c>
      <c r="C28" s="29" t="s">
        <v>72</v>
      </c>
      <c r="D28" s="29" t="s">
        <v>72</v>
      </c>
      <c r="E28" s="29" t="s">
        <v>72</v>
      </c>
      <c r="F28" s="29" t="s">
        <v>72</v>
      </c>
      <c r="G28" s="29" t="s">
        <v>72</v>
      </c>
      <c r="H28" s="29" t="s">
        <v>72</v>
      </c>
      <c r="I28" s="29" t="s">
        <v>72</v>
      </c>
      <c r="J28" s="13">
        <v>5350</v>
      </c>
      <c r="K28" s="17">
        <v>0.72499999999999998</v>
      </c>
      <c r="L28" s="13">
        <v>369714</v>
      </c>
      <c r="M28" s="17">
        <v>0.49759999999999999</v>
      </c>
      <c r="N28" s="11"/>
      <c r="O28" s="11"/>
      <c r="P28" s="11"/>
      <c r="Q28" s="11"/>
      <c r="R28" s="11"/>
      <c r="S28" s="11"/>
      <c r="T28" s="11"/>
      <c r="U28" s="11"/>
      <c r="V28" s="11"/>
      <c r="W28" s="11"/>
      <c r="X28" s="11"/>
      <c r="Y28" s="11"/>
      <c r="Z28" s="11"/>
      <c r="AA28" s="11"/>
      <c r="AB28" s="11"/>
      <c r="AC28" s="11"/>
      <c r="AD28" s="11"/>
      <c r="AE28" s="11"/>
      <c r="AF28" s="11"/>
      <c r="AG28" s="11"/>
      <c r="AH28" s="11"/>
      <c r="AI28" s="11"/>
      <c r="AJ28" s="11"/>
    </row>
    <row r="29" spans="1:36" x14ac:dyDescent="0.25">
      <c r="A29" s="34" t="s">
        <v>124</v>
      </c>
      <c r="B29" s="29" t="s">
        <v>72</v>
      </c>
      <c r="C29" s="29" t="s">
        <v>72</v>
      </c>
      <c r="D29" s="29" t="s">
        <v>72</v>
      </c>
      <c r="E29" s="29" t="s">
        <v>72</v>
      </c>
      <c r="F29" s="29" t="s">
        <v>72</v>
      </c>
      <c r="G29" s="29" t="s">
        <v>72</v>
      </c>
      <c r="H29" s="29" t="s">
        <v>72</v>
      </c>
      <c r="I29" s="29" t="s">
        <v>72</v>
      </c>
      <c r="J29" s="29" t="s">
        <v>72</v>
      </c>
      <c r="K29" s="29" t="s">
        <v>72</v>
      </c>
      <c r="L29" s="13">
        <v>61434</v>
      </c>
      <c r="M29" s="17">
        <v>8.2699999999999996E-2</v>
      </c>
      <c r="N29" s="11"/>
      <c r="O29" s="11"/>
      <c r="P29" s="11"/>
      <c r="Q29" s="11"/>
      <c r="R29" s="11"/>
      <c r="S29" s="11"/>
      <c r="T29" s="11"/>
      <c r="U29" s="11"/>
      <c r="V29" s="11"/>
      <c r="W29" s="11"/>
      <c r="X29" s="11"/>
      <c r="Y29" s="11"/>
      <c r="Z29" s="11"/>
      <c r="AA29" s="11"/>
      <c r="AB29" s="11"/>
      <c r="AC29" s="11"/>
      <c r="AD29" s="11"/>
      <c r="AE29" s="11"/>
      <c r="AF29" s="11"/>
      <c r="AG29" s="11"/>
      <c r="AH29" s="11"/>
      <c r="AI29" s="11"/>
      <c r="AJ29" s="11"/>
    </row>
    <row r="30" spans="1:36" x14ac:dyDescent="0.25">
      <c r="A30" s="34" t="s">
        <v>128</v>
      </c>
      <c r="B30" s="29" t="s">
        <v>72</v>
      </c>
      <c r="C30" s="29" t="s">
        <v>72</v>
      </c>
      <c r="D30" s="29" t="s">
        <v>72</v>
      </c>
      <c r="E30" s="29" t="s">
        <v>72</v>
      </c>
      <c r="F30" s="29" t="s">
        <v>72</v>
      </c>
      <c r="G30" s="29" t="s">
        <v>72</v>
      </c>
      <c r="H30" s="29" t="s">
        <v>72</v>
      </c>
      <c r="I30" s="29" t="s">
        <v>72</v>
      </c>
      <c r="J30" s="29" t="s">
        <v>72</v>
      </c>
      <c r="K30" s="29" t="s">
        <v>72</v>
      </c>
      <c r="L30" s="13">
        <v>44030</v>
      </c>
      <c r="M30" s="17">
        <v>5.9299999999999999E-2</v>
      </c>
      <c r="N30" s="11"/>
      <c r="O30" s="11"/>
      <c r="P30" s="11"/>
      <c r="Q30" s="11"/>
      <c r="R30" s="11"/>
      <c r="S30" s="11"/>
      <c r="T30" s="11"/>
      <c r="U30" s="11"/>
      <c r="V30" s="11"/>
      <c r="W30" s="11"/>
      <c r="X30" s="11"/>
      <c r="Y30" s="11"/>
      <c r="Z30" s="11"/>
      <c r="AA30" s="11"/>
      <c r="AB30" s="11"/>
      <c r="AC30" s="11"/>
      <c r="AD30" s="11"/>
      <c r="AE30" s="11"/>
      <c r="AF30" s="11"/>
      <c r="AG30" s="11"/>
      <c r="AH30" s="11"/>
      <c r="AI30" s="11"/>
      <c r="AJ30" s="11"/>
    </row>
    <row r="31" spans="1:36" x14ac:dyDescent="0.25">
      <c r="A31" s="34" t="s">
        <v>122</v>
      </c>
      <c r="B31" s="29" t="s">
        <v>72</v>
      </c>
      <c r="C31" s="29" t="s">
        <v>72</v>
      </c>
      <c r="D31" s="29" t="s">
        <v>72</v>
      </c>
      <c r="E31" s="29" t="s">
        <v>72</v>
      </c>
      <c r="F31" s="29" t="s">
        <v>72</v>
      </c>
      <c r="G31" s="29" t="s">
        <v>72</v>
      </c>
      <c r="H31" s="29" t="s">
        <v>72</v>
      </c>
      <c r="I31" s="29" t="s">
        <v>72</v>
      </c>
      <c r="J31" s="29" t="s">
        <v>72</v>
      </c>
      <c r="K31" s="29" t="s">
        <v>72</v>
      </c>
      <c r="L31" s="13">
        <v>36305</v>
      </c>
      <c r="M31" s="17">
        <v>4.8899999999999999E-2</v>
      </c>
      <c r="N31" s="11"/>
      <c r="O31" s="11"/>
      <c r="P31" s="11"/>
      <c r="Q31" s="11"/>
      <c r="R31" s="11"/>
      <c r="S31" s="11"/>
      <c r="T31" s="11"/>
      <c r="U31" s="11"/>
      <c r="V31" s="11"/>
      <c r="W31" s="11"/>
      <c r="X31" s="11"/>
      <c r="Y31" s="11"/>
      <c r="Z31" s="11"/>
      <c r="AA31" s="11"/>
      <c r="AB31" s="11"/>
      <c r="AC31" s="11"/>
      <c r="AD31" s="11"/>
      <c r="AE31" s="11"/>
      <c r="AF31" s="11"/>
      <c r="AG31" s="11"/>
      <c r="AH31" s="11"/>
      <c r="AI31" s="11"/>
      <c r="AJ31" s="11"/>
    </row>
    <row r="32" spans="1:36" x14ac:dyDescent="0.25">
      <c r="A32" s="34" t="s">
        <v>126</v>
      </c>
      <c r="B32" s="29" t="s">
        <v>72</v>
      </c>
      <c r="C32" s="29" t="s">
        <v>72</v>
      </c>
      <c r="D32" s="29" t="s">
        <v>72</v>
      </c>
      <c r="E32" s="29" t="s">
        <v>72</v>
      </c>
      <c r="F32" s="29" t="s">
        <v>72</v>
      </c>
      <c r="G32" s="29" t="s">
        <v>72</v>
      </c>
      <c r="H32" s="29" t="s">
        <v>72</v>
      </c>
      <c r="I32" s="29" t="s">
        <v>72</v>
      </c>
      <c r="J32" s="29" t="s">
        <v>72</v>
      </c>
      <c r="K32" s="29" t="s">
        <v>72</v>
      </c>
      <c r="L32" s="13">
        <v>32022</v>
      </c>
      <c r="M32" s="17">
        <v>4.3099999999999999E-2</v>
      </c>
      <c r="N32" s="11"/>
      <c r="O32" s="11"/>
      <c r="P32" s="11"/>
      <c r="Q32" s="11"/>
      <c r="R32" s="11"/>
      <c r="S32" s="11"/>
      <c r="T32" s="11"/>
      <c r="U32" s="11"/>
      <c r="V32" s="11"/>
      <c r="W32" s="11"/>
      <c r="X32" s="11"/>
      <c r="Y32" s="11"/>
      <c r="Z32" s="11"/>
      <c r="AA32" s="11"/>
      <c r="AB32" s="11"/>
      <c r="AC32" s="11"/>
      <c r="AD32" s="11"/>
      <c r="AE32" s="11"/>
      <c r="AF32" s="11"/>
      <c r="AG32" s="11"/>
      <c r="AH32" s="11"/>
      <c r="AI32" s="11"/>
      <c r="AJ32" s="11"/>
    </row>
    <row r="33" spans="1:36" x14ac:dyDescent="0.25">
      <c r="A33" s="34" t="s">
        <v>127</v>
      </c>
      <c r="B33" s="29" t="s">
        <v>72</v>
      </c>
      <c r="C33" s="29" t="s">
        <v>72</v>
      </c>
      <c r="D33" s="29" t="s">
        <v>72</v>
      </c>
      <c r="E33" s="29" t="s">
        <v>72</v>
      </c>
      <c r="F33" s="29" t="s">
        <v>72</v>
      </c>
      <c r="G33" s="29" t="s">
        <v>72</v>
      </c>
      <c r="H33" s="29" t="s">
        <v>72</v>
      </c>
      <c r="I33" s="29" t="s">
        <v>72</v>
      </c>
      <c r="J33" s="29" t="s">
        <v>72</v>
      </c>
      <c r="K33" s="29" t="s">
        <v>72</v>
      </c>
      <c r="L33" s="13">
        <v>31346</v>
      </c>
      <c r="M33" s="17">
        <v>4.2200000000000001E-2</v>
      </c>
      <c r="N33" s="11"/>
      <c r="O33" s="11"/>
      <c r="P33" s="11"/>
      <c r="Q33" s="11"/>
      <c r="R33" s="11"/>
      <c r="S33" s="11"/>
      <c r="T33" s="11"/>
      <c r="U33" s="11"/>
      <c r="V33" s="11"/>
      <c r="W33" s="11"/>
      <c r="X33" s="11"/>
      <c r="Y33" s="11"/>
      <c r="Z33" s="11"/>
      <c r="AA33" s="11"/>
      <c r="AB33" s="11"/>
      <c r="AC33" s="11"/>
      <c r="AD33" s="11"/>
      <c r="AE33" s="11"/>
      <c r="AF33" s="11"/>
      <c r="AG33" s="11"/>
      <c r="AH33" s="11"/>
      <c r="AI33" s="11"/>
      <c r="AJ33" s="11"/>
    </row>
    <row r="34" spans="1:36" x14ac:dyDescent="0.25">
      <c r="A34" s="34" t="s">
        <v>123</v>
      </c>
      <c r="B34" s="29" t="s">
        <v>72</v>
      </c>
      <c r="C34" s="29" t="s">
        <v>72</v>
      </c>
      <c r="D34" s="29" t="s">
        <v>72</v>
      </c>
      <c r="E34" s="29" t="s">
        <v>72</v>
      </c>
      <c r="F34" s="29" t="s">
        <v>72</v>
      </c>
      <c r="G34" s="29" t="s">
        <v>72</v>
      </c>
      <c r="H34" s="29" t="s">
        <v>72</v>
      </c>
      <c r="I34" s="29" t="s">
        <v>72</v>
      </c>
      <c r="J34" s="29" t="s">
        <v>72</v>
      </c>
      <c r="K34" s="29" t="s">
        <v>72</v>
      </c>
      <c r="L34" s="13">
        <v>23532</v>
      </c>
      <c r="M34" s="17">
        <v>3.1699999999999999E-2</v>
      </c>
      <c r="N34" s="11"/>
      <c r="O34" s="11"/>
      <c r="P34" s="11"/>
      <c r="Q34" s="11"/>
      <c r="R34" s="11"/>
      <c r="S34" s="11"/>
      <c r="T34" s="11"/>
      <c r="U34" s="11"/>
      <c r="V34" s="11"/>
      <c r="W34" s="11"/>
      <c r="X34" s="11"/>
      <c r="Y34" s="11"/>
      <c r="Z34" s="11"/>
      <c r="AA34" s="11"/>
      <c r="AB34" s="11"/>
      <c r="AC34" s="11"/>
      <c r="AD34" s="11"/>
      <c r="AE34" s="11"/>
      <c r="AF34" s="11"/>
      <c r="AG34" s="11"/>
      <c r="AH34" s="11"/>
      <c r="AI34" s="11"/>
      <c r="AJ34" s="11"/>
    </row>
    <row r="35" spans="1:36" x14ac:dyDescent="0.25">
      <c r="A35" s="33" t="s">
        <v>121</v>
      </c>
      <c r="B35" s="29" t="s">
        <v>72</v>
      </c>
      <c r="C35" s="29" t="s">
        <v>72</v>
      </c>
      <c r="D35" s="29" t="s">
        <v>72</v>
      </c>
      <c r="E35" s="29" t="s">
        <v>72</v>
      </c>
      <c r="F35" s="29" t="s">
        <v>72</v>
      </c>
      <c r="G35" s="29" t="s">
        <v>72</v>
      </c>
      <c r="H35" s="29" t="s">
        <v>72</v>
      </c>
      <c r="I35" s="29" t="s">
        <v>72</v>
      </c>
      <c r="J35" s="29" t="s">
        <v>72</v>
      </c>
      <c r="K35" s="29" t="s">
        <v>72</v>
      </c>
      <c r="L35" s="13">
        <v>144671</v>
      </c>
      <c r="M35" s="17">
        <v>0.19470000000000001</v>
      </c>
      <c r="N35" s="11"/>
      <c r="O35" s="11"/>
      <c r="P35" s="11"/>
      <c r="Q35" s="11"/>
      <c r="R35" s="11"/>
      <c r="S35" s="11"/>
      <c r="T35" s="11"/>
      <c r="U35" s="11"/>
      <c r="V35" s="11"/>
      <c r="W35" s="11"/>
      <c r="X35" s="11"/>
      <c r="Y35" s="11"/>
      <c r="Z35" s="11"/>
      <c r="AA35" s="11"/>
      <c r="AB35" s="11"/>
      <c r="AC35" s="11"/>
      <c r="AD35" s="11"/>
      <c r="AE35" s="11"/>
      <c r="AF35" s="11"/>
      <c r="AG35" s="11"/>
      <c r="AH35" s="11"/>
      <c r="AI35" s="11"/>
      <c r="AJ35" s="11"/>
    </row>
    <row r="36" spans="1:36" x14ac:dyDescent="0.25">
      <c r="A36" s="94" t="s">
        <v>75</v>
      </c>
      <c r="B36" s="95"/>
      <c r="C36" s="95"/>
      <c r="D36" s="95"/>
      <c r="E36" s="95"/>
      <c r="F36" s="95"/>
      <c r="G36" s="95"/>
      <c r="H36" s="95"/>
      <c r="I36" s="95"/>
      <c r="J36" s="95"/>
      <c r="K36" s="96"/>
      <c r="L36" s="97"/>
      <c r="M36" s="97"/>
    </row>
    <row r="37" spans="1:36" x14ac:dyDescent="0.25">
      <c r="A37" s="2" t="s">
        <v>13</v>
      </c>
      <c r="B37" s="13">
        <v>48875</v>
      </c>
      <c r="C37" s="17">
        <v>0.68379999999999996</v>
      </c>
      <c r="D37" s="29" t="s">
        <v>72</v>
      </c>
      <c r="E37" s="29" t="s">
        <v>72</v>
      </c>
      <c r="F37" s="13">
        <v>44328</v>
      </c>
      <c r="G37" s="17">
        <v>0.72660000000000002</v>
      </c>
      <c r="H37" s="13">
        <v>55041</v>
      </c>
      <c r="I37" s="17">
        <v>0.78959999999999997</v>
      </c>
      <c r="J37" s="29" t="s">
        <v>72</v>
      </c>
      <c r="K37" s="29" t="s">
        <v>72</v>
      </c>
      <c r="L37" s="13">
        <v>3964426</v>
      </c>
      <c r="M37" s="17">
        <v>0.74739999999999995</v>
      </c>
    </row>
    <row r="38" spans="1:36" x14ac:dyDescent="0.25">
      <c r="A38" s="2" t="s">
        <v>14</v>
      </c>
      <c r="B38" s="13">
        <v>20164</v>
      </c>
      <c r="C38" s="17">
        <v>0.28210000000000002</v>
      </c>
      <c r="D38" s="29" t="s">
        <v>72</v>
      </c>
      <c r="E38" s="29" t="s">
        <v>72</v>
      </c>
      <c r="F38" s="13">
        <v>10741</v>
      </c>
      <c r="G38" s="17">
        <v>0.17599999999999999</v>
      </c>
      <c r="H38" s="13">
        <v>4915</v>
      </c>
      <c r="I38" s="17">
        <v>7.0499999999999993E-2</v>
      </c>
      <c r="J38" s="29" t="s">
        <v>72</v>
      </c>
      <c r="K38" s="29" t="s">
        <v>72</v>
      </c>
      <c r="L38" s="13">
        <v>379951</v>
      </c>
      <c r="M38" s="17">
        <v>7.1599999999999997E-2</v>
      </c>
    </row>
    <row r="39" spans="1:36" x14ac:dyDescent="0.25">
      <c r="A39" s="2" t="s">
        <v>15</v>
      </c>
      <c r="B39" s="13">
        <v>1274</v>
      </c>
      <c r="C39" s="17">
        <v>1.78E-2</v>
      </c>
      <c r="D39" s="29" t="s">
        <v>72</v>
      </c>
      <c r="E39" s="29" t="s">
        <v>72</v>
      </c>
      <c r="F39" s="13">
        <v>1524</v>
      </c>
      <c r="G39" s="17">
        <v>2.5000000000000001E-2</v>
      </c>
      <c r="H39" s="13">
        <v>3887</v>
      </c>
      <c r="I39" s="17">
        <v>5.5800000000000002E-2</v>
      </c>
      <c r="J39" s="29" t="s">
        <v>72</v>
      </c>
      <c r="K39" s="29" t="s">
        <v>72</v>
      </c>
      <c r="L39" s="13">
        <v>178707</v>
      </c>
      <c r="M39" s="17">
        <v>3.3700000000000001E-2</v>
      </c>
    </row>
    <row r="40" spans="1:36" x14ac:dyDescent="0.25">
      <c r="A40" s="34" t="s">
        <v>157</v>
      </c>
      <c r="B40" s="13">
        <v>1159</v>
      </c>
      <c r="C40" s="17">
        <v>1.6199999999999999E-2</v>
      </c>
      <c r="D40" s="29" t="s">
        <v>72</v>
      </c>
      <c r="E40" s="29" t="s">
        <v>72</v>
      </c>
      <c r="F40" s="13">
        <v>4419</v>
      </c>
      <c r="G40" s="17">
        <v>7.2400000000000006E-2</v>
      </c>
      <c r="H40" s="13">
        <v>5865</v>
      </c>
      <c r="I40" s="17">
        <v>8.4099999999999994E-2</v>
      </c>
      <c r="J40" s="29" t="s">
        <v>72</v>
      </c>
      <c r="K40" s="29" t="s">
        <v>72</v>
      </c>
      <c r="L40" s="13">
        <v>781370</v>
      </c>
      <c r="M40" s="17">
        <v>0.14729999999999999</v>
      </c>
    </row>
    <row r="41" spans="1:36" x14ac:dyDescent="0.25">
      <c r="A41" s="94" t="s">
        <v>26</v>
      </c>
      <c r="B41" s="95"/>
      <c r="C41" s="95"/>
      <c r="D41" s="95"/>
      <c r="E41" s="95"/>
      <c r="F41" s="95"/>
      <c r="G41" s="95"/>
      <c r="H41" s="95"/>
      <c r="I41" s="95"/>
      <c r="J41" s="95"/>
      <c r="K41" s="96"/>
      <c r="L41" s="97"/>
      <c r="M41" s="97"/>
    </row>
    <row r="42" spans="1:36" x14ac:dyDescent="0.25">
      <c r="A42" s="2" t="s">
        <v>19</v>
      </c>
      <c r="B42" s="13">
        <v>55330</v>
      </c>
      <c r="C42" s="17">
        <v>0.77190000000000003</v>
      </c>
      <c r="D42" s="13">
        <v>58615</v>
      </c>
      <c r="E42" s="17">
        <v>0.79269999999999996</v>
      </c>
      <c r="F42" s="13">
        <v>47113</v>
      </c>
      <c r="G42" s="17">
        <v>0.77339999999999998</v>
      </c>
      <c r="H42" s="13">
        <v>49829</v>
      </c>
      <c r="I42" s="17">
        <v>0.71689999999999998</v>
      </c>
      <c r="J42" s="13">
        <v>50955</v>
      </c>
      <c r="K42" s="17">
        <v>0.76359999999999995</v>
      </c>
      <c r="L42" s="13">
        <v>4171963</v>
      </c>
      <c r="M42" s="17">
        <v>0.78169999999999995</v>
      </c>
    </row>
    <row r="43" spans="1:36" x14ac:dyDescent="0.25">
      <c r="A43" s="2" t="s">
        <v>17</v>
      </c>
      <c r="B43" s="13">
        <v>9521</v>
      </c>
      <c r="C43" s="17">
        <v>0.1328</v>
      </c>
      <c r="D43" s="13">
        <v>6165</v>
      </c>
      <c r="E43" s="17">
        <v>8.3400000000000002E-2</v>
      </c>
      <c r="F43" s="13">
        <v>7957</v>
      </c>
      <c r="G43" s="17">
        <v>0.13059999999999999</v>
      </c>
      <c r="H43" s="13">
        <v>12711</v>
      </c>
      <c r="I43" s="17">
        <v>0.18290000000000001</v>
      </c>
      <c r="J43" s="13">
        <v>9904</v>
      </c>
      <c r="K43" s="17">
        <v>0.1484</v>
      </c>
      <c r="L43" s="13">
        <v>707190</v>
      </c>
      <c r="M43" s="17">
        <v>0.13250000000000001</v>
      </c>
    </row>
    <row r="44" spans="1:36" x14ac:dyDescent="0.25">
      <c r="A44" s="2" t="s">
        <v>18</v>
      </c>
      <c r="B44" s="13">
        <v>6827</v>
      </c>
      <c r="C44" s="17">
        <v>9.5299999999999996E-2</v>
      </c>
      <c r="D44" s="13">
        <v>9166</v>
      </c>
      <c r="E44" s="17">
        <v>0.124</v>
      </c>
      <c r="F44" s="13">
        <v>5848</v>
      </c>
      <c r="G44" s="17">
        <v>9.6000000000000002E-2</v>
      </c>
      <c r="H44" s="13">
        <v>6964</v>
      </c>
      <c r="I44" s="17">
        <v>0.1002</v>
      </c>
      <c r="J44" s="13">
        <v>5872</v>
      </c>
      <c r="K44" s="17">
        <v>8.7999999999999995E-2</v>
      </c>
      <c r="L44" s="13">
        <v>457771</v>
      </c>
      <c r="M44" s="17">
        <v>8.5800000000000001E-2</v>
      </c>
    </row>
    <row r="45" spans="1:36" x14ac:dyDescent="0.25">
      <c r="A45" s="3" t="s">
        <v>24</v>
      </c>
      <c r="B45" s="13">
        <v>8000</v>
      </c>
      <c r="C45" s="17">
        <v>0.4975</v>
      </c>
      <c r="D45" s="13">
        <v>5983</v>
      </c>
      <c r="E45" s="17">
        <v>0.39600000000000002</v>
      </c>
      <c r="F45" s="13">
        <v>6854</v>
      </c>
      <c r="G45" s="17">
        <v>0.53100000000000003</v>
      </c>
      <c r="H45" s="13">
        <v>8157</v>
      </c>
      <c r="I45" s="17">
        <v>0.4456</v>
      </c>
      <c r="J45" s="13">
        <v>9351</v>
      </c>
      <c r="K45" s="17">
        <v>0.61129999999999995</v>
      </c>
      <c r="L45" s="13">
        <v>723516</v>
      </c>
      <c r="M45" s="17">
        <v>0.63649999999999995</v>
      </c>
    </row>
    <row r="46" spans="1:36" x14ac:dyDescent="0.25">
      <c r="A46" s="3" t="s">
        <v>20</v>
      </c>
      <c r="B46" s="13">
        <v>8080</v>
      </c>
      <c r="C46" s="17">
        <v>0.50249999999999995</v>
      </c>
      <c r="D46" s="13">
        <v>9125</v>
      </c>
      <c r="E46" s="17">
        <v>0.60399999999999998</v>
      </c>
      <c r="F46" s="13">
        <v>6055</v>
      </c>
      <c r="G46" s="17">
        <v>0.46899999999999997</v>
      </c>
      <c r="H46" s="13">
        <v>10148</v>
      </c>
      <c r="I46" s="17">
        <v>0.5544</v>
      </c>
      <c r="J46" s="13">
        <v>5945</v>
      </c>
      <c r="K46" s="17">
        <v>0.38869999999999999</v>
      </c>
      <c r="L46" s="13">
        <v>413127</v>
      </c>
      <c r="M46" s="17">
        <v>0.36349999999999999</v>
      </c>
    </row>
    <row r="47" spans="1:36" x14ac:dyDescent="0.25">
      <c r="A47" s="92" t="s">
        <v>60</v>
      </c>
      <c r="B47" s="93"/>
      <c r="C47" s="93"/>
      <c r="D47" s="93"/>
      <c r="E47" s="93"/>
      <c r="F47" s="93"/>
      <c r="G47" s="93"/>
      <c r="H47" s="93"/>
      <c r="I47" s="93"/>
      <c r="J47" s="93"/>
      <c r="K47" s="93"/>
      <c r="L47" s="76"/>
      <c r="M47" s="76"/>
    </row>
    <row r="48" spans="1:36" x14ac:dyDescent="0.25">
      <c r="A48" s="94" t="s">
        <v>34</v>
      </c>
      <c r="B48" s="95"/>
      <c r="C48" s="95"/>
      <c r="D48" s="95"/>
      <c r="E48" s="95"/>
      <c r="F48" s="95"/>
      <c r="G48" s="95"/>
      <c r="H48" s="95"/>
      <c r="I48" s="95"/>
      <c r="J48" s="95"/>
      <c r="K48" s="96"/>
      <c r="L48" s="97"/>
      <c r="M48" s="97"/>
    </row>
    <row r="49" spans="1:36" x14ac:dyDescent="0.25">
      <c r="A49" s="2" t="s">
        <v>67</v>
      </c>
      <c r="B49" s="13">
        <v>11924</v>
      </c>
      <c r="C49" s="17">
        <v>0.16619999999999999</v>
      </c>
      <c r="D49" s="13">
        <v>11443</v>
      </c>
      <c r="E49" s="17">
        <v>0.15440000000000001</v>
      </c>
      <c r="F49" s="13">
        <v>8500</v>
      </c>
      <c r="G49" s="17">
        <v>0.13950000000000001</v>
      </c>
      <c r="H49" s="13">
        <v>14465</v>
      </c>
      <c r="I49" s="17">
        <v>0.2056</v>
      </c>
      <c r="J49" s="13">
        <v>10591</v>
      </c>
      <c r="K49" s="17">
        <v>0.1593</v>
      </c>
      <c r="L49" s="13">
        <v>837470</v>
      </c>
      <c r="M49" s="17">
        <v>0.15679999999999999</v>
      </c>
    </row>
    <row r="50" spans="1:36" x14ac:dyDescent="0.25">
      <c r="A50" s="27" t="s">
        <v>158</v>
      </c>
      <c r="B50" s="29" t="s">
        <v>72</v>
      </c>
      <c r="C50" s="29" t="s">
        <v>72</v>
      </c>
      <c r="D50" s="29" t="s">
        <v>72</v>
      </c>
      <c r="E50" s="29" t="s">
        <v>72</v>
      </c>
      <c r="F50" s="29" t="s">
        <v>72</v>
      </c>
      <c r="G50" s="29" t="s">
        <v>72</v>
      </c>
      <c r="H50" s="29" t="s">
        <v>72</v>
      </c>
      <c r="I50" s="29" t="s">
        <v>72</v>
      </c>
      <c r="J50" s="13">
        <v>9010</v>
      </c>
      <c r="K50" s="17">
        <v>0.89159999999999995</v>
      </c>
      <c r="L50" s="13">
        <v>594433</v>
      </c>
      <c r="M50" s="17">
        <v>0.72519999999999996</v>
      </c>
      <c r="N50" s="11"/>
      <c r="O50" s="11"/>
      <c r="P50" s="11"/>
      <c r="Q50" s="11"/>
      <c r="R50" s="11"/>
      <c r="S50" s="11"/>
      <c r="T50" s="11"/>
      <c r="U50" s="11"/>
      <c r="V50" s="11"/>
      <c r="W50" s="11"/>
      <c r="X50" s="11"/>
      <c r="Y50" s="11"/>
      <c r="Z50" s="11"/>
      <c r="AA50" s="11"/>
      <c r="AB50" s="11"/>
      <c r="AC50" s="11"/>
      <c r="AD50" s="11"/>
      <c r="AE50" s="11"/>
      <c r="AF50" s="11"/>
      <c r="AG50" s="11"/>
      <c r="AH50" s="11"/>
      <c r="AI50" s="11"/>
      <c r="AJ50" s="11"/>
    </row>
    <row r="51" spans="1:36" x14ac:dyDescent="0.25">
      <c r="A51" s="27" t="s">
        <v>159</v>
      </c>
      <c r="B51" s="29" t="s">
        <v>72</v>
      </c>
      <c r="C51" s="29" t="s">
        <v>72</v>
      </c>
      <c r="D51" s="29" t="s">
        <v>72</v>
      </c>
      <c r="E51" s="29" t="s">
        <v>72</v>
      </c>
      <c r="F51" s="29" t="s">
        <v>72</v>
      </c>
      <c r="G51" s="29" t="s">
        <v>72</v>
      </c>
      <c r="H51" s="29" t="s">
        <v>72</v>
      </c>
      <c r="I51" s="29" t="s">
        <v>72</v>
      </c>
      <c r="J51" s="13">
        <v>2418</v>
      </c>
      <c r="K51" s="17">
        <v>0.23930000000000001</v>
      </c>
      <c r="L51" s="13">
        <v>354986</v>
      </c>
      <c r="M51" s="17">
        <v>0.43309999999999998</v>
      </c>
      <c r="N51" s="11"/>
      <c r="O51" s="11"/>
      <c r="P51" s="11"/>
      <c r="Q51" s="11"/>
      <c r="R51" s="11"/>
      <c r="S51" s="11"/>
      <c r="T51" s="11"/>
      <c r="U51" s="11"/>
      <c r="V51" s="11"/>
      <c r="W51" s="11"/>
      <c r="X51" s="11"/>
      <c r="Y51" s="11"/>
      <c r="Z51" s="11"/>
      <c r="AA51" s="11"/>
      <c r="AB51" s="11"/>
      <c r="AC51" s="11"/>
      <c r="AD51" s="11"/>
      <c r="AE51" s="11"/>
      <c r="AF51" s="11"/>
      <c r="AG51" s="11"/>
      <c r="AH51" s="11"/>
      <c r="AI51" s="11"/>
      <c r="AJ51" s="11"/>
    </row>
    <row r="52" spans="1:36" x14ac:dyDescent="0.25">
      <c r="A52" s="2" t="s">
        <v>36</v>
      </c>
      <c r="B52" s="13">
        <v>4146</v>
      </c>
      <c r="C52" s="17">
        <v>6.3200000000000006E-2</v>
      </c>
      <c r="D52" s="13">
        <v>2506</v>
      </c>
      <c r="E52" s="17">
        <v>3.8100000000000002E-2</v>
      </c>
      <c r="F52" s="13">
        <v>2270</v>
      </c>
      <c r="G52" s="17">
        <v>4.3299999999999998E-2</v>
      </c>
      <c r="H52" s="13">
        <v>6475</v>
      </c>
      <c r="I52" s="17">
        <v>9.7199999999999995E-2</v>
      </c>
      <c r="J52" s="13">
        <v>4774</v>
      </c>
      <c r="K52" s="17">
        <v>8.0699999999999994E-2</v>
      </c>
      <c r="L52" s="13">
        <v>570212</v>
      </c>
      <c r="M52" s="17">
        <v>0.1138</v>
      </c>
    </row>
    <row r="53" spans="1:36" x14ac:dyDescent="0.25">
      <c r="A53" s="27" t="s">
        <v>158</v>
      </c>
      <c r="B53" s="29" t="s">
        <v>72</v>
      </c>
      <c r="C53" s="29" t="s">
        <v>72</v>
      </c>
      <c r="D53" s="29" t="s">
        <v>72</v>
      </c>
      <c r="E53" s="29" t="s">
        <v>72</v>
      </c>
      <c r="F53" s="29" t="s">
        <v>72</v>
      </c>
      <c r="G53" s="29" t="s">
        <v>72</v>
      </c>
      <c r="H53" s="29" t="s">
        <v>72</v>
      </c>
      <c r="I53" s="29" t="s">
        <v>72</v>
      </c>
      <c r="J53" s="29" t="s">
        <v>72</v>
      </c>
      <c r="K53" s="29" t="s">
        <v>72</v>
      </c>
      <c r="L53" s="13">
        <v>358711</v>
      </c>
      <c r="M53" s="17">
        <v>0.64500000000000002</v>
      </c>
    </row>
    <row r="54" spans="1:36" x14ac:dyDescent="0.25">
      <c r="A54" s="27" t="s">
        <v>159</v>
      </c>
      <c r="B54" s="29" t="s">
        <v>72</v>
      </c>
      <c r="C54" s="29" t="s">
        <v>72</v>
      </c>
      <c r="D54" s="29" t="s">
        <v>72</v>
      </c>
      <c r="E54" s="29" t="s">
        <v>72</v>
      </c>
      <c r="F54" s="29" t="s">
        <v>72</v>
      </c>
      <c r="G54" s="29" t="s">
        <v>72</v>
      </c>
      <c r="H54" s="29" t="s">
        <v>72</v>
      </c>
      <c r="I54" s="29" t="s">
        <v>72</v>
      </c>
      <c r="J54" s="29" t="s">
        <v>72</v>
      </c>
      <c r="K54" s="29" t="s">
        <v>72</v>
      </c>
      <c r="L54" s="13">
        <v>276368</v>
      </c>
      <c r="M54" s="17">
        <v>0.49690000000000001</v>
      </c>
    </row>
    <row r="55" spans="1:36" x14ac:dyDescent="0.25">
      <c r="A55" s="2" t="s">
        <v>35</v>
      </c>
      <c r="B55" s="13">
        <v>4225</v>
      </c>
      <c r="C55" s="17">
        <v>5.8900000000000001E-2</v>
      </c>
      <c r="D55" s="13">
        <v>5198</v>
      </c>
      <c r="E55" s="17">
        <v>7.0099999999999996E-2</v>
      </c>
      <c r="F55" s="13">
        <v>9065</v>
      </c>
      <c r="G55" s="17">
        <v>0.14649999999999999</v>
      </c>
      <c r="H55" s="13">
        <v>8213</v>
      </c>
      <c r="I55" s="17">
        <v>0.1164</v>
      </c>
      <c r="J55" s="13">
        <v>6229</v>
      </c>
      <c r="K55" s="17">
        <v>9.3399999999999997E-2</v>
      </c>
      <c r="L55" s="13">
        <v>605943</v>
      </c>
      <c r="M55" s="17">
        <v>0.1134</v>
      </c>
    </row>
    <row r="56" spans="1:36" x14ac:dyDescent="0.25">
      <c r="A56" s="27" t="s">
        <v>158</v>
      </c>
      <c r="B56" s="29" t="s">
        <v>72</v>
      </c>
      <c r="C56" s="29" t="s">
        <v>72</v>
      </c>
      <c r="D56" s="29" t="s">
        <v>72</v>
      </c>
      <c r="E56" s="29" t="s">
        <v>72</v>
      </c>
      <c r="F56" s="29" t="s">
        <v>72</v>
      </c>
      <c r="G56" s="29" t="s">
        <v>72</v>
      </c>
      <c r="H56" s="29" t="s">
        <v>72</v>
      </c>
      <c r="I56" s="29" t="s">
        <v>72</v>
      </c>
      <c r="J56" s="29" t="s">
        <v>72</v>
      </c>
      <c r="K56" s="29" t="s">
        <v>72</v>
      </c>
      <c r="L56" s="13">
        <v>459217</v>
      </c>
      <c r="M56" s="17">
        <v>0.76729999999999998</v>
      </c>
    </row>
    <row r="57" spans="1:36" x14ac:dyDescent="0.25">
      <c r="A57" s="27" t="s">
        <v>159</v>
      </c>
      <c r="B57" s="29" t="s">
        <v>72</v>
      </c>
      <c r="C57" s="29" t="s">
        <v>72</v>
      </c>
      <c r="D57" s="29" t="s">
        <v>72</v>
      </c>
      <c r="E57" s="29" t="s">
        <v>72</v>
      </c>
      <c r="F57" s="29" t="s">
        <v>72</v>
      </c>
      <c r="G57" s="29" t="s">
        <v>72</v>
      </c>
      <c r="H57" s="29" t="s">
        <v>72</v>
      </c>
      <c r="I57" s="29" t="s">
        <v>72</v>
      </c>
      <c r="J57" s="29">
        <v>1691</v>
      </c>
      <c r="K57" s="41">
        <v>0.27400000000000002</v>
      </c>
      <c r="L57" s="13">
        <v>223579</v>
      </c>
      <c r="M57" s="17">
        <v>0.37359999999999999</v>
      </c>
    </row>
    <row r="58" spans="1:36" x14ac:dyDescent="0.25">
      <c r="A58" s="2" t="s">
        <v>62</v>
      </c>
      <c r="B58" s="13" t="s">
        <v>72</v>
      </c>
      <c r="C58" s="13" t="s">
        <v>72</v>
      </c>
      <c r="D58" s="13" t="s">
        <v>72</v>
      </c>
      <c r="E58" s="13" t="s">
        <v>72</v>
      </c>
      <c r="F58" s="13">
        <v>3760</v>
      </c>
      <c r="G58" s="17">
        <v>6.08E-2</v>
      </c>
      <c r="H58" s="13">
        <v>5663</v>
      </c>
      <c r="I58" s="17">
        <v>8.0299999999999996E-2</v>
      </c>
      <c r="J58" s="13">
        <v>3735</v>
      </c>
      <c r="K58" s="17">
        <v>5.5800000000000002E-2</v>
      </c>
      <c r="L58" s="13">
        <v>296844</v>
      </c>
      <c r="M58" s="17">
        <v>5.5199999999999999E-2</v>
      </c>
    </row>
    <row r="59" spans="1:36" x14ac:dyDescent="0.25">
      <c r="A59" s="27" t="s">
        <v>158</v>
      </c>
      <c r="B59" s="29" t="s">
        <v>72</v>
      </c>
      <c r="C59" s="29" t="s">
        <v>72</v>
      </c>
      <c r="D59" s="29" t="s">
        <v>72</v>
      </c>
      <c r="E59" s="29" t="s">
        <v>72</v>
      </c>
      <c r="F59" s="29" t="s">
        <v>72</v>
      </c>
      <c r="G59" s="29" t="s">
        <v>72</v>
      </c>
      <c r="H59" s="29" t="s">
        <v>72</v>
      </c>
      <c r="I59" s="29" t="s">
        <v>72</v>
      </c>
      <c r="J59" s="29" t="s">
        <v>72</v>
      </c>
      <c r="K59" s="29" t="s">
        <v>72</v>
      </c>
      <c r="L59" s="13">
        <v>185591</v>
      </c>
      <c r="M59" s="17">
        <v>0.64159999999999995</v>
      </c>
      <c r="N59" s="11"/>
      <c r="O59" s="11"/>
      <c r="P59" s="11"/>
      <c r="Q59" s="11"/>
      <c r="R59" s="11"/>
      <c r="S59" s="11"/>
      <c r="T59" s="11"/>
      <c r="U59" s="11"/>
      <c r="V59" s="11"/>
      <c r="W59" s="11"/>
      <c r="X59" s="11"/>
      <c r="Y59" s="11"/>
      <c r="Z59" s="11"/>
      <c r="AA59" s="11"/>
      <c r="AB59" s="11"/>
      <c r="AC59" s="11"/>
      <c r="AD59" s="11"/>
      <c r="AE59" s="11"/>
      <c r="AF59" s="11"/>
      <c r="AG59" s="11"/>
      <c r="AH59" s="11"/>
      <c r="AI59" s="11"/>
      <c r="AJ59" s="11"/>
    </row>
    <row r="60" spans="1:36" x14ac:dyDescent="0.25">
      <c r="A60" s="27" t="s">
        <v>159</v>
      </c>
      <c r="B60" s="29" t="s">
        <v>72</v>
      </c>
      <c r="C60" s="29" t="s">
        <v>72</v>
      </c>
      <c r="D60" s="29" t="s">
        <v>72</v>
      </c>
      <c r="E60" s="29" t="s">
        <v>72</v>
      </c>
      <c r="F60" s="29" t="s">
        <v>72</v>
      </c>
      <c r="G60" s="29" t="s">
        <v>72</v>
      </c>
      <c r="H60" s="29" t="s">
        <v>72</v>
      </c>
      <c r="I60" s="29" t="s">
        <v>72</v>
      </c>
      <c r="J60" s="29" t="s">
        <v>72</v>
      </c>
      <c r="K60" s="29" t="s">
        <v>72</v>
      </c>
      <c r="L60" s="13">
        <v>168922</v>
      </c>
      <c r="M60" s="17">
        <v>0.58399999999999996</v>
      </c>
      <c r="N60" s="11"/>
      <c r="O60" s="11"/>
      <c r="P60" s="11"/>
      <c r="Q60" s="11"/>
      <c r="R60" s="11"/>
      <c r="S60" s="11"/>
      <c r="T60" s="11"/>
      <c r="U60" s="11"/>
      <c r="V60" s="11"/>
      <c r="W60" s="11"/>
      <c r="X60" s="11"/>
      <c r="Y60" s="11"/>
      <c r="Z60" s="11"/>
      <c r="AA60" s="11"/>
      <c r="AB60" s="11"/>
      <c r="AC60" s="11"/>
      <c r="AD60" s="11"/>
      <c r="AE60" s="11"/>
      <c r="AF60" s="11"/>
      <c r="AG60" s="11"/>
      <c r="AH60" s="11"/>
      <c r="AI60" s="11"/>
      <c r="AJ60" s="11"/>
    </row>
    <row r="61" spans="1:36" x14ac:dyDescent="0.25">
      <c r="A61" s="63" t="s">
        <v>173</v>
      </c>
      <c r="B61" s="13" t="s">
        <v>72</v>
      </c>
      <c r="C61" s="13" t="s">
        <v>72</v>
      </c>
      <c r="D61" s="13" t="s">
        <v>72</v>
      </c>
      <c r="E61" s="13" t="s">
        <v>72</v>
      </c>
      <c r="F61" s="13">
        <v>6912</v>
      </c>
      <c r="G61" s="17">
        <v>0.22770000000000001</v>
      </c>
      <c r="H61" s="13">
        <v>7062</v>
      </c>
      <c r="I61" s="17">
        <v>0.19819999999999999</v>
      </c>
      <c r="J61" s="13">
        <v>2065</v>
      </c>
      <c r="K61" s="17">
        <v>6.5199999999999994E-2</v>
      </c>
      <c r="L61" s="13">
        <v>345778</v>
      </c>
      <c r="M61" s="17">
        <v>0.1328</v>
      </c>
    </row>
    <row r="62" spans="1:36" x14ac:dyDescent="0.25">
      <c r="A62" s="28" t="s">
        <v>104</v>
      </c>
      <c r="B62" s="29" t="s">
        <v>72</v>
      </c>
      <c r="C62" s="29" t="s">
        <v>72</v>
      </c>
      <c r="D62" s="29" t="s">
        <v>72</v>
      </c>
      <c r="E62" s="29" t="s">
        <v>72</v>
      </c>
      <c r="F62" s="29" t="s">
        <v>72</v>
      </c>
      <c r="G62" s="29" t="s">
        <v>72</v>
      </c>
      <c r="H62" s="29" t="s">
        <v>72</v>
      </c>
      <c r="I62" s="29" t="s">
        <v>72</v>
      </c>
      <c r="J62" s="13">
        <v>2012</v>
      </c>
      <c r="K62" s="17">
        <v>3.0200000000000001E-2</v>
      </c>
      <c r="L62" s="13">
        <v>291358</v>
      </c>
      <c r="M62" s="17">
        <v>5.4300000000000001E-2</v>
      </c>
      <c r="N62" s="11"/>
      <c r="O62" s="11"/>
      <c r="P62" s="11"/>
      <c r="Q62" s="11"/>
      <c r="R62" s="11"/>
      <c r="S62" s="11"/>
      <c r="T62" s="11"/>
      <c r="U62" s="11"/>
      <c r="V62" s="11"/>
      <c r="W62" s="11"/>
      <c r="X62" s="11"/>
      <c r="Y62" s="11"/>
      <c r="Z62" s="11"/>
      <c r="AA62" s="11"/>
      <c r="AB62" s="11"/>
      <c r="AC62" s="11"/>
      <c r="AD62" s="11"/>
      <c r="AE62" s="11"/>
      <c r="AF62" s="11"/>
      <c r="AG62" s="11"/>
      <c r="AH62" s="11"/>
      <c r="AI62" s="11"/>
      <c r="AJ62" s="11"/>
    </row>
    <row r="63" spans="1:36" x14ac:dyDescent="0.25">
      <c r="A63" s="28" t="s">
        <v>105</v>
      </c>
      <c r="B63" s="29" t="s">
        <v>72</v>
      </c>
      <c r="C63" s="29" t="s">
        <v>72</v>
      </c>
      <c r="D63" s="29" t="s">
        <v>72</v>
      </c>
      <c r="E63" s="29" t="s">
        <v>72</v>
      </c>
      <c r="F63" s="29" t="s">
        <v>72</v>
      </c>
      <c r="G63" s="29" t="s">
        <v>72</v>
      </c>
      <c r="H63" s="29" t="s">
        <v>72</v>
      </c>
      <c r="I63" s="29" t="s">
        <v>72</v>
      </c>
      <c r="J63" s="13">
        <v>2713</v>
      </c>
      <c r="K63" s="17">
        <v>4.0899999999999999E-2</v>
      </c>
      <c r="L63" s="13">
        <v>295586</v>
      </c>
      <c r="M63" s="17">
        <v>5.5199999999999999E-2</v>
      </c>
      <c r="N63" s="11"/>
      <c r="O63" s="11"/>
      <c r="P63" s="11"/>
      <c r="Q63" s="11"/>
      <c r="R63" s="11"/>
      <c r="S63" s="11"/>
      <c r="T63" s="11"/>
      <c r="U63" s="11"/>
      <c r="V63" s="11"/>
      <c r="W63" s="11"/>
      <c r="X63" s="11"/>
      <c r="Y63" s="11"/>
      <c r="Z63" s="11"/>
      <c r="AA63" s="11"/>
      <c r="AB63" s="11"/>
      <c r="AC63" s="11"/>
      <c r="AD63" s="11"/>
      <c r="AE63" s="11"/>
      <c r="AF63" s="11"/>
      <c r="AG63" s="11"/>
      <c r="AH63" s="11"/>
      <c r="AI63" s="11"/>
      <c r="AJ63" s="11"/>
    </row>
    <row r="64" spans="1:36" x14ac:dyDescent="0.25">
      <c r="A64" s="28" t="s">
        <v>106</v>
      </c>
      <c r="B64" s="29" t="s">
        <v>72</v>
      </c>
      <c r="C64" s="29" t="s">
        <v>72</v>
      </c>
      <c r="D64" s="29" t="s">
        <v>72</v>
      </c>
      <c r="E64" s="29" t="s">
        <v>72</v>
      </c>
      <c r="F64" s="29" t="s">
        <v>72</v>
      </c>
      <c r="G64" s="29" t="s">
        <v>72</v>
      </c>
      <c r="H64" s="29" t="s">
        <v>72</v>
      </c>
      <c r="I64" s="29" t="s">
        <v>72</v>
      </c>
      <c r="J64" s="13">
        <v>1887</v>
      </c>
      <c r="K64" s="17">
        <v>2.8500000000000001E-2</v>
      </c>
      <c r="L64" s="13">
        <v>297652</v>
      </c>
      <c r="M64" s="17">
        <v>5.5500000000000001E-2</v>
      </c>
      <c r="N64" s="11"/>
      <c r="O64" s="11"/>
      <c r="P64" s="11"/>
      <c r="Q64" s="11"/>
      <c r="R64" s="11"/>
      <c r="S64" s="11"/>
      <c r="T64" s="11"/>
      <c r="U64" s="11"/>
      <c r="V64" s="11"/>
      <c r="W64" s="11"/>
      <c r="X64" s="11"/>
      <c r="Y64" s="11"/>
      <c r="Z64" s="11"/>
      <c r="AA64" s="11"/>
      <c r="AB64" s="11"/>
      <c r="AC64" s="11"/>
      <c r="AD64" s="11"/>
      <c r="AE64" s="11"/>
      <c r="AF64" s="11"/>
      <c r="AG64" s="11"/>
      <c r="AH64" s="11"/>
      <c r="AI64" s="11"/>
      <c r="AJ64" s="11"/>
    </row>
    <row r="65" spans="1:36" x14ac:dyDescent="0.25">
      <c r="A65" s="28" t="s">
        <v>107</v>
      </c>
      <c r="B65" s="29" t="s">
        <v>72</v>
      </c>
      <c r="C65" s="29" t="s">
        <v>72</v>
      </c>
      <c r="D65" s="29" t="s">
        <v>72</v>
      </c>
      <c r="E65" s="29" t="s">
        <v>72</v>
      </c>
      <c r="F65" s="29" t="s">
        <v>72</v>
      </c>
      <c r="G65" s="29" t="s">
        <v>72</v>
      </c>
      <c r="H65" s="29" t="s">
        <v>72</v>
      </c>
      <c r="I65" s="29" t="s">
        <v>72</v>
      </c>
      <c r="J65" s="13">
        <v>4519</v>
      </c>
      <c r="K65" s="17">
        <v>6.8000000000000005E-2</v>
      </c>
      <c r="L65" s="13">
        <v>386408</v>
      </c>
      <c r="M65" s="17">
        <v>7.2099999999999997E-2</v>
      </c>
      <c r="N65" s="11"/>
      <c r="O65" s="11"/>
      <c r="P65" s="11"/>
      <c r="Q65" s="11"/>
      <c r="R65" s="11"/>
      <c r="S65" s="11"/>
      <c r="T65" s="11"/>
      <c r="U65" s="11"/>
      <c r="V65" s="11"/>
      <c r="W65" s="11"/>
      <c r="X65" s="11"/>
      <c r="Y65" s="11"/>
      <c r="Z65" s="11"/>
      <c r="AA65" s="11"/>
      <c r="AB65" s="11"/>
      <c r="AC65" s="11"/>
      <c r="AD65" s="11"/>
      <c r="AE65" s="11"/>
      <c r="AF65" s="11"/>
      <c r="AG65" s="11"/>
      <c r="AH65" s="11"/>
      <c r="AI65" s="11"/>
      <c r="AJ65" s="11"/>
    </row>
    <row r="66" spans="1:36" x14ac:dyDescent="0.25">
      <c r="A66" s="92" t="s">
        <v>59</v>
      </c>
      <c r="B66" s="93"/>
      <c r="C66" s="93"/>
      <c r="D66" s="93"/>
      <c r="E66" s="93"/>
      <c r="F66" s="93"/>
      <c r="G66" s="93"/>
      <c r="H66" s="93"/>
      <c r="I66" s="93"/>
      <c r="J66" s="93"/>
      <c r="K66" s="93"/>
      <c r="L66" s="76"/>
      <c r="M66" s="76"/>
    </row>
    <row r="67" spans="1:36" x14ac:dyDescent="0.25">
      <c r="A67" s="2" t="s">
        <v>30</v>
      </c>
      <c r="B67" s="13">
        <v>43555</v>
      </c>
      <c r="C67" s="17">
        <v>0.60650000000000004</v>
      </c>
      <c r="D67" s="13">
        <v>42405</v>
      </c>
      <c r="E67" s="17">
        <v>0.5736</v>
      </c>
      <c r="F67" s="13">
        <v>37693</v>
      </c>
      <c r="G67" s="17">
        <v>0.60909999999999997</v>
      </c>
      <c r="H67" s="13">
        <v>39833</v>
      </c>
      <c r="I67" s="17">
        <v>0.56720000000000004</v>
      </c>
      <c r="J67" s="13">
        <v>33902</v>
      </c>
      <c r="K67" s="17">
        <v>0.50970000000000004</v>
      </c>
      <c r="L67" s="13">
        <v>3549819</v>
      </c>
      <c r="M67" s="17">
        <v>0.66400000000000003</v>
      </c>
    </row>
    <row r="68" spans="1:36" x14ac:dyDescent="0.25">
      <c r="A68" s="2" t="s">
        <v>31</v>
      </c>
      <c r="B68" s="13">
        <v>32578</v>
      </c>
      <c r="C68" s="17">
        <v>0.45519999999999999</v>
      </c>
      <c r="D68" s="13">
        <v>34981</v>
      </c>
      <c r="E68" s="17">
        <v>0.47710000000000002</v>
      </c>
      <c r="F68" s="13">
        <v>28900</v>
      </c>
      <c r="G68" s="17">
        <v>0.46960000000000002</v>
      </c>
      <c r="H68" s="13">
        <v>42323</v>
      </c>
      <c r="I68" s="17">
        <v>0.60960000000000003</v>
      </c>
      <c r="J68" s="13">
        <v>37294</v>
      </c>
      <c r="K68" s="17">
        <v>0.56679999999999997</v>
      </c>
      <c r="L68" s="13">
        <v>3726709</v>
      </c>
      <c r="M68" s="17">
        <v>0.7026</v>
      </c>
    </row>
    <row r="69" spans="1:36" x14ac:dyDescent="0.25">
      <c r="A69" s="2" t="s">
        <v>32</v>
      </c>
      <c r="B69" s="13" t="s">
        <v>72</v>
      </c>
      <c r="C69" s="17" t="s">
        <v>72</v>
      </c>
      <c r="D69" s="13" t="s">
        <v>72</v>
      </c>
      <c r="E69" s="17" t="s">
        <v>72</v>
      </c>
      <c r="F69" s="13">
        <v>47349</v>
      </c>
      <c r="G69" s="17">
        <v>0.7863</v>
      </c>
      <c r="H69" s="13">
        <v>54978</v>
      </c>
      <c r="I69" s="17">
        <v>0.78510000000000002</v>
      </c>
      <c r="J69" s="13">
        <v>50698</v>
      </c>
      <c r="K69" s="17">
        <v>0.76449999999999996</v>
      </c>
      <c r="L69" s="13">
        <v>4484274</v>
      </c>
      <c r="M69" s="17">
        <v>0.83830000000000005</v>
      </c>
    </row>
    <row r="70" spans="1:36" x14ac:dyDescent="0.25">
      <c r="A70" s="2" t="s">
        <v>33</v>
      </c>
      <c r="B70" s="13" t="s">
        <v>72</v>
      </c>
      <c r="C70" s="17" t="s">
        <v>72</v>
      </c>
      <c r="D70" s="13" t="s">
        <v>72</v>
      </c>
      <c r="E70" s="17" t="s">
        <v>72</v>
      </c>
      <c r="F70" s="13">
        <v>12871</v>
      </c>
      <c r="G70" s="17">
        <v>0.2137</v>
      </c>
      <c r="H70" s="13">
        <v>15051</v>
      </c>
      <c r="I70" s="17">
        <v>0.21490000000000001</v>
      </c>
      <c r="J70" s="13">
        <v>15616</v>
      </c>
      <c r="K70" s="17">
        <v>0.23549999999999999</v>
      </c>
      <c r="L70" s="13">
        <v>864655</v>
      </c>
      <c r="M70" s="17">
        <v>0.16170000000000001</v>
      </c>
    </row>
    <row r="71" spans="1:36" x14ac:dyDescent="0.25">
      <c r="A71" s="92" t="s">
        <v>78</v>
      </c>
      <c r="B71" s="93"/>
      <c r="C71" s="93"/>
      <c r="D71" s="93"/>
      <c r="E71" s="93"/>
      <c r="F71" s="93"/>
      <c r="G71" s="93"/>
      <c r="H71" s="93"/>
      <c r="I71" s="93"/>
      <c r="J71" s="93"/>
      <c r="K71" s="93"/>
      <c r="L71" s="76"/>
      <c r="M71" s="76"/>
    </row>
    <row r="72" spans="1:36" x14ac:dyDescent="0.25">
      <c r="A72" s="30" t="s">
        <v>161</v>
      </c>
      <c r="B72" s="13" t="s">
        <v>72</v>
      </c>
      <c r="C72" s="13" t="s">
        <v>72</v>
      </c>
      <c r="D72" s="13" t="s">
        <v>72</v>
      </c>
      <c r="E72" s="13" t="s">
        <v>72</v>
      </c>
      <c r="F72" s="13">
        <v>56224</v>
      </c>
      <c r="G72" s="17">
        <v>0.9556</v>
      </c>
      <c r="H72" s="13">
        <v>57687</v>
      </c>
      <c r="I72" s="17">
        <v>0.88790000000000002</v>
      </c>
      <c r="J72" s="13">
        <v>54126</v>
      </c>
      <c r="K72" s="17">
        <v>0.90720000000000001</v>
      </c>
      <c r="L72" s="13">
        <v>4358606</v>
      </c>
      <c r="M72" s="17">
        <v>0.88219999999999998</v>
      </c>
    </row>
    <row r="73" spans="1:36" x14ac:dyDescent="0.25">
      <c r="A73" s="30" t="s">
        <v>162</v>
      </c>
      <c r="B73" s="13" t="str">
        <f>Colorado!$B$86</f>
        <v>NA</v>
      </c>
      <c r="C73" s="13" t="str">
        <f>Colorado!$B$86</f>
        <v>NA</v>
      </c>
      <c r="D73" s="13" t="str">
        <f>Colorado!$B$86</f>
        <v>NA</v>
      </c>
      <c r="E73" s="13" t="str">
        <f>Colorado!$B$86</f>
        <v>NA</v>
      </c>
      <c r="F73" s="13">
        <v>2612</v>
      </c>
      <c r="G73" s="17">
        <v>4.4400000000000002E-2</v>
      </c>
      <c r="H73" s="13">
        <v>7284</v>
      </c>
      <c r="I73" s="17">
        <v>0.11210000000000001</v>
      </c>
      <c r="J73" s="13">
        <v>5534</v>
      </c>
      <c r="K73" s="17">
        <v>9.2799999999999994E-2</v>
      </c>
      <c r="L73" s="13">
        <v>581751</v>
      </c>
      <c r="M73" s="17">
        <v>0.1178</v>
      </c>
    </row>
    <row r="74" spans="1:36" x14ac:dyDescent="0.25">
      <c r="A74" s="64" t="s">
        <v>163</v>
      </c>
      <c r="B74" s="13" t="str">
        <f>Colorado!$B$87</f>
        <v>NA</v>
      </c>
      <c r="C74" s="13" t="str">
        <f>Colorado!$B$87</f>
        <v>NA</v>
      </c>
      <c r="D74" s="13" t="str">
        <f>Colorado!$B$87</f>
        <v>NA</v>
      </c>
      <c r="E74" s="13" t="str">
        <f>Colorado!$B$87</f>
        <v>NA</v>
      </c>
      <c r="F74" s="13">
        <v>4818</v>
      </c>
      <c r="G74" s="17">
        <v>8.0299999999999996E-2</v>
      </c>
      <c r="H74" s="13">
        <v>5718</v>
      </c>
      <c r="I74" s="17">
        <v>8.6999999999999994E-2</v>
      </c>
      <c r="J74" s="13">
        <v>2406</v>
      </c>
      <c r="K74" s="17">
        <v>3.8600000000000002E-2</v>
      </c>
      <c r="L74" s="13">
        <v>381689</v>
      </c>
      <c r="M74" s="17">
        <v>7.5999999999999998E-2</v>
      </c>
    </row>
    <row r="75" spans="1:36" x14ac:dyDescent="0.25">
      <c r="A75" s="32" t="s">
        <v>108</v>
      </c>
      <c r="B75" s="13" t="s">
        <v>72</v>
      </c>
      <c r="C75" s="13" t="s">
        <v>72</v>
      </c>
      <c r="D75" s="13" t="s">
        <v>72</v>
      </c>
      <c r="E75" s="13" t="s">
        <v>72</v>
      </c>
      <c r="F75" s="13" t="s">
        <v>72</v>
      </c>
      <c r="G75" s="13" t="s">
        <v>72</v>
      </c>
      <c r="H75" s="13" t="s">
        <v>72</v>
      </c>
      <c r="I75" s="13" t="s">
        <v>72</v>
      </c>
      <c r="J75" s="13">
        <v>10494</v>
      </c>
      <c r="K75" s="17">
        <v>0.16880000000000001</v>
      </c>
      <c r="L75" s="13">
        <v>800880</v>
      </c>
      <c r="M75" s="17">
        <v>0.1603</v>
      </c>
      <c r="N75" s="11"/>
      <c r="O75" s="11"/>
      <c r="P75" s="11"/>
      <c r="Q75" s="11"/>
      <c r="R75" s="11"/>
      <c r="S75" s="11"/>
      <c r="T75" s="11"/>
      <c r="U75" s="11"/>
      <c r="V75" s="11"/>
      <c r="W75" s="11"/>
      <c r="X75" s="11"/>
      <c r="Y75" s="11"/>
      <c r="Z75" s="11"/>
      <c r="AA75" s="11"/>
      <c r="AB75" s="11"/>
      <c r="AC75" s="11"/>
      <c r="AD75" s="11"/>
      <c r="AE75" s="11"/>
      <c r="AF75" s="11"/>
      <c r="AG75" s="11"/>
      <c r="AH75" s="11"/>
      <c r="AI75" s="11"/>
      <c r="AJ75" s="11"/>
    </row>
    <row r="76" spans="1:36" x14ac:dyDescent="0.25">
      <c r="A76" s="32" t="s">
        <v>109</v>
      </c>
      <c r="B76" s="13" t="s">
        <v>72</v>
      </c>
      <c r="C76" s="13" t="s">
        <v>72</v>
      </c>
      <c r="D76" s="13" t="s">
        <v>72</v>
      </c>
      <c r="E76" s="13" t="s">
        <v>72</v>
      </c>
      <c r="F76" s="13" t="s">
        <v>72</v>
      </c>
      <c r="G76" s="13" t="s">
        <v>72</v>
      </c>
      <c r="H76" s="13" t="s">
        <v>72</v>
      </c>
      <c r="I76" s="13" t="s">
        <v>72</v>
      </c>
      <c r="J76" s="13">
        <v>5951</v>
      </c>
      <c r="K76" s="17">
        <v>9.5200000000000007E-2</v>
      </c>
      <c r="L76" s="13">
        <v>734096</v>
      </c>
      <c r="M76" s="17">
        <v>0.1462</v>
      </c>
      <c r="N76" s="11"/>
      <c r="O76" s="11"/>
      <c r="P76" s="11"/>
      <c r="Q76" s="11"/>
      <c r="R76" s="11"/>
      <c r="S76" s="11"/>
      <c r="T76" s="11"/>
      <c r="U76" s="11"/>
      <c r="V76" s="11"/>
      <c r="W76" s="11"/>
      <c r="X76" s="11"/>
      <c r="Y76" s="11"/>
      <c r="Z76" s="11"/>
      <c r="AA76" s="11"/>
      <c r="AB76" s="11"/>
      <c r="AC76" s="11"/>
      <c r="AD76" s="11"/>
      <c r="AE76" s="11"/>
      <c r="AF76" s="11"/>
      <c r="AG76" s="11"/>
      <c r="AH76" s="11"/>
      <c r="AI76" s="11"/>
      <c r="AJ76" s="11"/>
    </row>
    <row r="77" spans="1:36" x14ac:dyDescent="0.25">
      <c r="A77" s="92" t="s">
        <v>57</v>
      </c>
      <c r="B77" s="93"/>
      <c r="C77" s="93"/>
      <c r="D77" s="93"/>
      <c r="E77" s="93"/>
      <c r="F77" s="93"/>
      <c r="G77" s="93"/>
      <c r="H77" s="93"/>
      <c r="I77" s="93"/>
      <c r="J77" s="93"/>
      <c r="K77" s="93"/>
      <c r="L77" s="76"/>
      <c r="M77" s="76"/>
    </row>
    <row r="78" spans="1:36" x14ac:dyDescent="0.25">
      <c r="A78" s="4" t="s">
        <v>52</v>
      </c>
      <c r="B78" s="13">
        <v>60224</v>
      </c>
      <c r="C78" s="17">
        <v>0.83860000000000001</v>
      </c>
      <c r="D78" s="13">
        <v>61492</v>
      </c>
      <c r="E78" s="17">
        <v>0.82950000000000002</v>
      </c>
      <c r="F78" s="13">
        <v>53875</v>
      </c>
      <c r="G78" s="17">
        <v>0.871</v>
      </c>
      <c r="H78" s="13">
        <v>54829</v>
      </c>
      <c r="I78" s="17">
        <v>0.77869999999999995</v>
      </c>
      <c r="J78" s="13">
        <v>54651</v>
      </c>
      <c r="K78" s="17">
        <v>0.81489999999999996</v>
      </c>
      <c r="L78" s="13">
        <v>4648603</v>
      </c>
      <c r="M78" s="17">
        <v>0.86619999999999997</v>
      </c>
    </row>
    <row r="79" spans="1:36" x14ac:dyDescent="0.25">
      <c r="A79" s="4" t="s">
        <v>53</v>
      </c>
      <c r="B79" s="13">
        <v>11595</v>
      </c>
      <c r="C79" s="17">
        <v>0.16139999999999999</v>
      </c>
      <c r="D79" s="13">
        <v>12643</v>
      </c>
      <c r="E79" s="17">
        <v>0.17050000000000001</v>
      </c>
      <c r="F79" s="13">
        <v>7981</v>
      </c>
      <c r="G79" s="17">
        <v>0.129</v>
      </c>
      <c r="H79" s="13">
        <v>15578</v>
      </c>
      <c r="I79" s="17">
        <v>0.2213</v>
      </c>
      <c r="J79" s="13">
        <v>12415</v>
      </c>
      <c r="K79" s="17">
        <v>0.18509999999999999</v>
      </c>
      <c r="L79" s="13">
        <v>717838</v>
      </c>
      <c r="M79" s="17">
        <v>0.1338</v>
      </c>
    </row>
    <row r="80" spans="1:36" x14ac:dyDescent="0.25">
      <c r="A80" s="30" t="s">
        <v>164</v>
      </c>
      <c r="B80" s="13">
        <v>11671</v>
      </c>
      <c r="C80" s="17">
        <v>0.22009999999999999</v>
      </c>
      <c r="D80" s="13">
        <v>10814</v>
      </c>
      <c r="E80" s="17">
        <v>0.20799999999999999</v>
      </c>
      <c r="F80" s="13">
        <v>9074</v>
      </c>
      <c r="G80" s="17">
        <v>0.19089999999999999</v>
      </c>
      <c r="H80" s="13">
        <v>14050</v>
      </c>
      <c r="I80" s="17">
        <v>0.26879999999999998</v>
      </c>
      <c r="J80" s="36">
        <v>12446</v>
      </c>
      <c r="K80" s="37">
        <v>0.2472</v>
      </c>
      <c r="L80" s="36">
        <v>1005546</v>
      </c>
      <c r="M80" s="37">
        <v>0.2447</v>
      </c>
    </row>
    <row r="81" spans="1:36" x14ac:dyDescent="0.25">
      <c r="A81" s="92" t="s">
        <v>56</v>
      </c>
      <c r="B81" s="93"/>
      <c r="C81" s="93"/>
      <c r="D81" s="93"/>
      <c r="E81" s="93"/>
      <c r="F81" s="93"/>
      <c r="G81" s="93"/>
      <c r="H81" s="93"/>
      <c r="I81" s="93"/>
      <c r="J81" s="93"/>
      <c r="K81" s="93"/>
      <c r="L81" s="76"/>
      <c r="M81" s="76"/>
    </row>
    <row r="82" spans="1:36" x14ac:dyDescent="0.25">
      <c r="A82" s="30" t="s">
        <v>165</v>
      </c>
      <c r="B82" s="13" t="s">
        <v>72</v>
      </c>
      <c r="C82" s="17" t="s">
        <v>72</v>
      </c>
      <c r="D82" s="29" t="s">
        <v>72</v>
      </c>
      <c r="E82" s="29" t="s">
        <v>72</v>
      </c>
      <c r="F82" s="29" t="s">
        <v>72</v>
      </c>
      <c r="G82" s="29" t="s">
        <v>72</v>
      </c>
      <c r="H82" s="29" t="s">
        <v>72</v>
      </c>
      <c r="I82" s="29" t="s">
        <v>72</v>
      </c>
      <c r="J82" s="29" t="s">
        <v>72</v>
      </c>
      <c r="K82" s="29" t="s">
        <v>72</v>
      </c>
      <c r="L82" s="39">
        <v>282050</v>
      </c>
      <c r="M82" s="40">
        <v>0.84570000000000001</v>
      </c>
    </row>
    <row r="83" spans="1:36" x14ac:dyDescent="0.25">
      <c r="A83" s="31" t="s">
        <v>166</v>
      </c>
      <c r="B83" s="12" t="s">
        <v>72</v>
      </c>
      <c r="C83" s="12" t="s">
        <v>72</v>
      </c>
      <c r="D83" s="12" t="s">
        <v>72</v>
      </c>
      <c r="E83" s="12" t="s">
        <v>72</v>
      </c>
      <c r="F83" s="12" t="s">
        <v>72</v>
      </c>
      <c r="G83" s="12" t="s">
        <v>72</v>
      </c>
      <c r="H83" s="12" t="s">
        <v>72</v>
      </c>
      <c r="I83" s="12" t="s">
        <v>72</v>
      </c>
      <c r="J83" s="13">
        <v>10221</v>
      </c>
      <c r="K83" s="17">
        <v>0.27360000000000001</v>
      </c>
      <c r="L83" s="13">
        <v>902647</v>
      </c>
      <c r="M83" s="17">
        <v>0.2586</v>
      </c>
      <c r="N83" s="11"/>
      <c r="O83" s="11"/>
      <c r="P83" s="11"/>
      <c r="Q83" s="11"/>
      <c r="R83" s="11"/>
      <c r="S83" s="11"/>
      <c r="T83" s="11"/>
      <c r="U83" s="11"/>
      <c r="V83" s="11"/>
      <c r="W83" s="11"/>
      <c r="X83" s="11"/>
      <c r="Y83" s="11"/>
      <c r="Z83" s="11"/>
      <c r="AA83" s="11"/>
      <c r="AB83" s="11"/>
      <c r="AC83" s="11"/>
      <c r="AD83" s="11"/>
      <c r="AE83" s="11"/>
      <c r="AF83" s="11"/>
      <c r="AG83" s="11"/>
      <c r="AH83" s="11"/>
      <c r="AI83" s="11"/>
      <c r="AJ83" s="11"/>
    </row>
    <row r="84" spans="1:36" x14ac:dyDescent="0.25">
      <c r="A84" s="94" t="s">
        <v>34</v>
      </c>
      <c r="B84" s="95"/>
      <c r="C84" s="95"/>
      <c r="D84" s="95"/>
      <c r="E84" s="95"/>
      <c r="F84" s="95"/>
      <c r="G84" s="95"/>
      <c r="H84" s="95"/>
      <c r="I84" s="95"/>
      <c r="J84" s="95"/>
      <c r="K84" s="96"/>
      <c r="L84" s="97"/>
      <c r="M84" s="97"/>
    </row>
    <row r="85" spans="1:36" x14ac:dyDescent="0.25">
      <c r="A85" s="4" t="s">
        <v>41</v>
      </c>
      <c r="B85" s="13">
        <v>7310</v>
      </c>
      <c r="C85" s="17">
        <v>0.1019</v>
      </c>
      <c r="D85" s="13">
        <v>7135</v>
      </c>
      <c r="E85" s="17">
        <v>9.6199999999999994E-2</v>
      </c>
      <c r="F85" s="13">
        <v>6155</v>
      </c>
      <c r="G85" s="17">
        <v>9.9500000000000005E-2</v>
      </c>
      <c r="H85" s="13">
        <v>8720</v>
      </c>
      <c r="I85" s="17">
        <v>0.1236</v>
      </c>
      <c r="J85" s="13">
        <v>5842</v>
      </c>
      <c r="K85" s="17">
        <v>8.7599999999999997E-2</v>
      </c>
      <c r="L85" s="13">
        <v>572036</v>
      </c>
      <c r="M85" s="17">
        <v>0.1066</v>
      </c>
    </row>
    <row r="86" spans="1:36" x14ac:dyDescent="0.25">
      <c r="A86" s="4" t="s">
        <v>42</v>
      </c>
      <c r="B86" s="13">
        <v>6827</v>
      </c>
      <c r="C86" s="17">
        <v>9.5100000000000004E-2</v>
      </c>
      <c r="D86" s="13">
        <v>4328</v>
      </c>
      <c r="E86" s="17">
        <v>5.8400000000000001E-2</v>
      </c>
      <c r="F86" s="13">
        <v>8239</v>
      </c>
      <c r="G86" s="17">
        <v>0.1338</v>
      </c>
      <c r="H86" s="13">
        <v>7250</v>
      </c>
      <c r="I86" s="17">
        <v>0.1028</v>
      </c>
      <c r="J86" s="13">
        <v>6386</v>
      </c>
      <c r="K86" s="17">
        <v>9.5799999999999996E-2</v>
      </c>
      <c r="L86" s="13">
        <v>543610</v>
      </c>
      <c r="M86" s="17">
        <v>0.1013</v>
      </c>
    </row>
    <row r="87" spans="1:36" x14ac:dyDescent="0.25">
      <c r="A87" s="4" t="s">
        <v>43</v>
      </c>
      <c r="B87" s="13">
        <v>8643</v>
      </c>
      <c r="C87" s="17">
        <v>0.12039999999999999</v>
      </c>
      <c r="D87" s="13">
        <v>8250</v>
      </c>
      <c r="E87" s="17">
        <v>0.1114</v>
      </c>
      <c r="F87" s="13">
        <v>8914</v>
      </c>
      <c r="G87" s="17">
        <v>0.14499999999999999</v>
      </c>
      <c r="H87" s="13">
        <v>6940</v>
      </c>
      <c r="I87" s="17">
        <v>9.9699999999999997E-2</v>
      </c>
      <c r="J87" s="13">
        <v>6520</v>
      </c>
      <c r="K87" s="17">
        <v>9.7900000000000001E-2</v>
      </c>
      <c r="L87" s="13">
        <v>603207</v>
      </c>
      <c r="M87" s="17">
        <v>0.1125</v>
      </c>
    </row>
    <row r="88" spans="1:36" x14ac:dyDescent="0.25">
      <c r="A88" s="4" t="s">
        <v>44</v>
      </c>
      <c r="B88" s="13">
        <v>14211</v>
      </c>
      <c r="C88" s="17">
        <v>0.19900000000000001</v>
      </c>
      <c r="D88" s="13">
        <v>13711</v>
      </c>
      <c r="E88" s="17">
        <v>0.18559999999999999</v>
      </c>
      <c r="F88" s="13">
        <v>9569</v>
      </c>
      <c r="G88" s="17">
        <v>0.155</v>
      </c>
      <c r="H88" s="13">
        <v>13241</v>
      </c>
      <c r="I88" s="17">
        <v>0.18820000000000001</v>
      </c>
      <c r="J88" s="13">
        <v>8176</v>
      </c>
      <c r="K88" s="17">
        <v>0.1231</v>
      </c>
      <c r="L88" s="13">
        <v>841262</v>
      </c>
      <c r="M88" s="17">
        <v>0.1575</v>
      </c>
    </row>
    <row r="89" spans="1:36" x14ac:dyDescent="0.25">
      <c r="A89" s="4" t="s">
        <v>45</v>
      </c>
      <c r="B89" s="13">
        <v>18863</v>
      </c>
      <c r="C89" s="17">
        <v>0.26390000000000002</v>
      </c>
      <c r="D89" s="13">
        <v>17654</v>
      </c>
      <c r="E89" s="17">
        <v>0.2384</v>
      </c>
      <c r="F89" s="13">
        <v>10831</v>
      </c>
      <c r="G89" s="17">
        <v>0.17499999999999999</v>
      </c>
      <c r="H89" s="13">
        <v>10563</v>
      </c>
      <c r="I89" s="17">
        <v>0.15029999999999999</v>
      </c>
      <c r="J89" s="13">
        <v>9031</v>
      </c>
      <c r="K89" s="17">
        <v>0.13639999999999999</v>
      </c>
      <c r="L89" s="13">
        <v>749404</v>
      </c>
      <c r="M89" s="17">
        <v>0.1401</v>
      </c>
    </row>
    <row r="90" spans="1:36" x14ac:dyDescent="0.25">
      <c r="A90" s="92" t="s">
        <v>73</v>
      </c>
      <c r="B90" s="93"/>
      <c r="C90" s="93"/>
      <c r="D90" s="93"/>
      <c r="E90" s="93"/>
      <c r="F90" s="93"/>
      <c r="G90" s="93"/>
      <c r="H90" s="93"/>
      <c r="I90" s="93"/>
      <c r="J90" s="93"/>
      <c r="K90" s="93"/>
      <c r="L90" s="76"/>
      <c r="M90" s="76"/>
    </row>
    <row r="91" spans="1:36" s="10" customFormat="1" x14ac:dyDescent="0.25">
      <c r="A91" s="30" t="s">
        <v>110</v>
      </c>
      <c r="B91" s="29" t="s">
        <v>72</v>
      </c>
      <c r="C91" s="29" t="s">
        <v>72</v>
      </c>
      <c r="D91" s="29" t="s">
        <v>72</v>
      </c>
      <c r="E91" s="29" t="s">
        <v>72</v>
      </c>
      <c r="F91" s="29" t="s">
        <v>72</v>
      </c>
      <c r="G91" s="29" t="s">
        <v>72</v>
      </c>
      <c r="H91" s="29" t="s">
        <v>72</v>
      </c>
      <c r="I91" s="29" t="s">
        <v>72</v>
      </c>
      <c r="J91" s="13">
        <v>3550</v>
      </c>
      <c r="K91" s="17">
        <v>6.8900000000000003E-2</v>
      </c>
      <c r="L91" s="13">
        <v>293472</v>
      </c>
      <c r="M91" s="17">
        <v>6.9699999999999998E-2</v>
      </c>
      <c r="N91" s="11"/>
      <c r="O91" s="11"/>
      <c r="P91" s="11"/>
      <c r="Q91" s="11"/>
      <c r="R91" s="11"/>
      <c r="S91" s="11"/>
      <c r="T91" s="11"/>
      <c r="U91" s="11"/>
      <c r="V91" s="11"/>
      <c r="W91" s="11"/>
      <c r="X91" s="11"/>
      <c r="Y91" s="11"/>
      <c r="Z91" s="11"/>
      <c r="AA91" s="11"/>
      <c r="AB91" s="11"/>
      <c r="AC91" s="11"/>
      <c r="AD91" s="11"/>
      <c r="AE91" s="11"/>
      <c r="AF91" s="11"/>
      <c r="AG91" s="11"/>
      <c r="AH91" s="11"/>
      <c r="AI91" s="11"/>
      <c r="AJ91" s="11"/>
    </row>
    <row r="92" spans="1:36" x14ac:dyDescent="0.25">
      <c r="A92" s="94" t="s">
        <v>77</v>
      </c>
      <c r="B92" s="95"/>
      <c r="C92" s="95"/>
      <c r="D92" s="95"/>
      <c r="E92" s="95"/>
      <c r="F92" s="95"/>
      <c r="G92" s="95"/>
      <c r="H92" s="95"/>
      <c r="I92" s="95"/>
      <c r="J92" s="95"/>
      <c r="K92" s="96"/>
      <c r="L92" s="97"/>
      <c r="M92" s="97"/>
    </row>
    <row r="93" spans="1:36" x14ac:dyDescent="0.25">
      <c r="A93" s="4" t="s">
        <v>63</v>
      </c>
      <c r="B93" s="13" t="s">
        <v>72</v>
      </c>
      <c r="C93" s="17" t="s">
        <v>72</v>
      </c>
      <c r="D93" s="14">
        <v>24324</v>
      </c>
      <c r="E93" s="18">
        <v>0.33489999999999998</v>
      </c>
      <c r="F93" s="14">
        <v>17632</v>
      </c>
      <c r="G93" s="18">
        <v>0.29699999999999999</v>
      </c>
      <c r="H93" s="14">
        <v>19871</v>
      </c>
      <c r="I93" s="18">
        <v>0.30180000000000001</v>
      </c>
      <c r="J93" s="14">
        <v>20944</v>
      </c>
      <c r="K93" s="18">
        <v>0.35909999999999997</v>
      </c>
      <c r="L93" s="14">
        <v>1850553</v>
      </c>
      <c r="M93" s="18">
        <v>0.37969999999999998</v>
      </c>
    </row>
    <row r="94" spans="1:36" x14ac:dyDescent="0.25">
      <c r="A94" s="4" t="s">
        <v>64</v>
      </c>
      <c r="B94" s="13" t="s">
        <v>72</v>
      </c>
      <c r="C94" s="17" t="s">
        <v>72</v>
      </c>
      <c r="D94" s="14">
        <v>27164</v>
      </c>
      <c r="E94" s="18">
        <v>0.374</v>
      </c>
      <c r="F94" s="14">
        <v>21077</v>
      </c>
      <c r="G94" s="18">
        <v>0.35510000000000003</v>
      </c>
      <c r="H94" s="14">
        <v>27063</v>
      </c>
      <c r="I94" s="18">
        <v>0.41099999999999998</v>
      </c>
      <c r="J94" s="14">
        <v>23970</v>
      </c>
      <c r="K94" s="18">
        <v>0.41099999999999998</v>
      </c>
      <c r="L94" s="14">
        <v>1806627</v>
      </c>
      <c r="M94" s="18">
        <v>0.37069999999999997</v>
      </c>
    </row>
    <row r="95" spans="1:36" x14ac:dyDescent="0.25">
      <c r="A95" s="4" t="s">
        <v>66</v>
      </c>
      <c r="B95" s="13" t="s">
        <v>72</v>
      </c>
      <c r="C95" s="17" t="s">
        <v>72</v>
      </c>
      <c r="D95" s="14">
        <v>8736</v>
      </c>
      <c r="E95" s="18">
        <v>0.1203</v>
      </c>
      <c r="F95" s="14">
        <v>9073</v>
      </c>
      <c r="G95" s="18">
        <v>0.15290000000000001</v>
      </c>
      <c r="H95" s="14">
        <v>6578</v>
      </c>
      <c r="I95" s="18">
        <v>9.9900000000000003E-2</v>
      </c>
      <c r="J95" s="14">
        <v>6218</v>
      </c>
      <c r="K95" s="18">
        <v>0.1066</v>
      </c>
      <c r="L95" s="14">
        <v>485160</v>
      </c>
      <c r="M95" s="18">
        <v>9.9599999999999994E-2</v>
      </c>
    </row>
    <row r="96" spans="1:36" x14ac:dyDescent="0.25">
      <c r="A96" s="4" t="s">
        <v>65</v>
      </c>
      <c r="B96" s="13" t="s">
        <v>72</v>
      </c>
      <c r="C96" s="17" t="s">
        <v>72</v>
      </c>
      <c r="D96" s="14">
        <v>12415</v>
      </c>
      <c r="E96" s="18">
        <v>0.1709</v>
      </c>
      <c r="F96" s="14">
        <v>11577</v>
      </c>
      <c r="G96" s="18">
        <v>0.19500000000000001</v>
      </c>
      <c r="H96" s="14">
        <v>12338</v>
      </c>
      <c r="I96" s="18">
        <v>0.18740000000000001</v>
      </c>
      <c r="J96" s="14">
        <v>7195</v>
      </c>
      <c r="K96" s="18">
        <v>0.1234</v>
      </c>
      <c r="L96" s="14">
        <v>730908</v>
      </c>
      <c r="M96" s="18">
        <v>0.15</v>
      </c>
    </row>
    <row r="97" spans="1:36" x14ac:dyDescent="0.25">
      <c r="A97" s="94" t="s">
        <v>76</v>
      </c>
      <c r="B97" s="95"/>
      <c r="C97" s="95"/>
      <c r="D97" s="95"/>
      <c r="E97" s="95"/>
      <c r="F97" s="95"/>
      <c r="G97" s="95"/>
      <c r="H97" s="95"/>
      <c r="I97" s="95"/>
      <c r="J97" s="95"/>
      <c r="K97" s="96"/>
      <c r="L97" s="97"/>
      <c r="M97" s="97"/>
    </row>
    <row r="98" spans="1:36" x14ac:dyDescent="0.25">
      <c r="A98" s="4" t="s">
        <v>63</v>
      </c>
      <c r="B98" s="13" t="s">
        <v>72</v>
      </c>
      <c r="C98" s="17" t="s">
        <v>72</v>
      </c>
      <c r="D98" s="14">
        <v>14149</v>
      </c>
      <c r="E98" s="18">
        <v>0.20660000000000001</v>
      </c>
      <c r="F98" s="14">
        <v>9713</v>
      </c>
      <c r="G98" s="18">
        <v>0.1837</v>
      </c>
      <c r="H98" s="14">
        <v>11774</v>
      </c>
      <c r="I98" s="18">
        <v>0.19359999999999999</v>
      </c>
      <c r="J98" s="14">
        <v>11912</v>
      </c>
      <c r="K98" s="18">
        <v>0.2074</v>
      </c>
      <c r="L98" s="14">
        <v>720710</v>
      </c>
      <c r="M98" s="18">
        <v>0.16170000000000001</v>
      </c>
    </row>
    <row r="99" spans="1:36" x14ac:dyDescent="0.25">
      <c r="A99" s="4" t="s">
        <v>64</v>
      </c>
      <c r="B99" s="13" t="s">
        <v>72</v>
      </c>
      <c r="C99" s="17" t="s">
        <v>72</v>
      </c>
      <c r="D99" s="14">
        <v>17858</v>
      </c>
      <c r="E99" s="18">
        <v>0.26079999999999998</v>
      </c>
      <c r="F99" s="14">
        <v>16127</v>
      </c>
      <c r="G99" s="18">
        <v>0.30499999999999999</v>
      </c>
      <c r="H99" s="14">
        <v>18407</v>
      </c>
      <c r="I99" s="18">
        <v>0.30259999999999998</v>
      </c>
      <c r="J99" s="14">
        <v>17592</v>
      </c>
      <c r="K99" s="18">
        <v>0.30620000000000003</v>
      </c>
      <c r="L99" s="14">
        <v>1435564</v>
      </c>
      <c r="M99" s="18">
        <v>0.3221</v>
      </c>
    </row>
    <row r="100" spans="1:36" x14ac:dyDescent="0.25">
      <c r="A100" s="4" t="s">
        <v>66</v>
      </c>
      <c r="B100" s="13" t="s">
        <v>72</v>
      </c>
      <c r="C100" s="17" t="s">
        <v>72</v>
      </c>
      <c r="D100" s="14">
        <v>11569</v>
      </c>
      <c r="E100" s="18">
        <v>0.16900000000000001</v>
      </c>
      <c r="F100" s="14">
        <v>10522</v>
      </c>
      <c r="G100" s="18">
        <v>0.19900000000000001</v>
      </c>
      <c r="H100" s="14">
        <v>13263</v>
      </c>
      <c r="I100" s="18">
        <v>0.21809999999999999</v>
      </c>
      <c r="J100" s="14">
        <v>12908</v>
      </c>
      <c r="K100" s="18">
        <v>0.22470000000000001</v>
      </c>
      <c r="L100" s="14">
        <v>1028616</v>
      </c>
      <c r="M100" s="18">
        <v>0.23080000000000001</v>
      </c>
    </row>
    <row r="101" spans="1:36" x14ac:dyDescent="0.25">
      <c r="A101" s="4" t="s">
        <v>65</v>
      </c>
      <c r="B101" s="13" t="s">
        <v>72</v>
      </c>
      <c r="C101" s="17" t="s">
        <v>72</v>
      </c>
      <c r="D101" s="14">
        <v>24895</v>
      </c>
      <c r="E101" s="18">
        <v>0.36359999999999998</v>
      </c>
      <c r="F101" s="14">
        <v>16507</v>
      </c>
      <c r="G101" s="18">
        <v>0.31219999999999998</v>
      </c>
      <c r="H101" s="14">
        <v>17381</v>
      </c>
      <c r="I101" s="18">
        <v>0.2858</v>
      </c>
      <c r="J101" s="14">
        <v>15032</v>
      </c>
      <c r="K101" s="18">
        <v>0.26169999999999999</v>
      </c>
      <c r="L101" s="14">
        <v>1272688</v>
      </c>
      <c r="M101" s="18">
        <v>0.28549999999999998</v>
      </c>
    </row>
    <row r="102" spans="1:36" x14ac:dyDescent="0.25">
      <c r="A102" s="92" t="s">
        <v>111</v>
      </c>
      <c r="B102" s="93"/>
      <c r="C102" s="93"/>
      <c r="D102" s="93"/>
      <c r="E102" s="93"/>
      <c r="F102" s="93"/>
      <c r="G102" s="93"/>
      <c r="H102" s="93"/>
      <c r="I102" s="93"/>
      <c r="J102" s="93"/>
      <c r="K102" s="93"/>
      <c r="L102" s="76"/>
      <c r="M102" s="76"/>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row>
    <row r="103" spans="1:36" x14ac:dyDescent="0.25">
      <c r="A103" s="30" t="s">
        <v>167</v>
      </c>
      <c r="B103" s="29" t="s">
        <v>72</v>
      </c>
      <c r="C103" s="29" t="s">
        <v>72</v>
      </c>
      <c r="D103" s="29" t="s">
        <v>72</v>
      </c>
      <c r="E103" s="29" t="s">
        <v>72</v>
      </c>
      <c r="F103" s="29" t="s">
        <v>72</v>
      </c>
      <c r="G103" s="29" t="s">
        <v>72</v>
      </c>
      <c r="H103" s="29" t="s">
        <v>72</v>
      </c>
      <c r="I103" s="29" t="s">
        <v>72</v>
      </c>
      <c r="J103" s="13">
        <v>13144</v>
      </c>
      <c r="K103" s="17">
        <v>0.26340000000000002</v>
      </c>
      <c r="L103" s="13">
        <v>1442294</v>
      </c>
      <c r="M103" s="17">
        <v>0.35670000000000002</v>
      </c>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row>
    <row r="104" spans="1:36" x14ac:dyDescent="0.25">
      <c r="A104" s="30" t="s">
        <v>168</v>
      </c>
      <c r="B104" s="29" t="s">
        <v>72</v>
      </c>
      <c r="C104" s="29" t="s">
        <v>72</v>
      </c>
      <c r="D104" s="29" t="s">
        <v>72</v>
      </c>
      <c r="E104" s="29" t="s">
        <v>72</v>
      </c>
      <c r="F104" s="29" t="s">
        <v>72</v>
      </c>
      <c r="G104" s="29" t="s">
        <v>72</v>
      </c>
      <c r="H104" s="29" t="s">
        <v>72</v>
      </c>
      <c r="I104" s="29" t="s">
        <v>72</v>
      </c>
      <c r="J104" s="13">
        <v>5716</v>
      </c>
      <c r="K104" s="17">
        <v>0.44619999999999999</v>
      </c>
      <c r="L104" s="13">
        <v>560577</v>
      </c>
      <c r="M104" s="17">
        <v>0.40860000000000002</v>
      </c>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row>
    <row r="105" spans="1:36" x14ac:dyDescent="0.25">
      <c r="A105" s="30" t="s">
        <v>169</v>
      </c>
      <c r="B105" s="29" t="s">
        <v>72</v>
      </c>
      <c r="C105" s="29" t="s">
        <v>72</v>
      </c>
      <c r="D105" s="29" t="s">
        <v>72</v>
      </c>
      <c r="E105" s="29" t="s">
        <v>72</v>
      </c>
      <c r="F105" s="29" t="s">
        <v>72</v>
      </c>
      <c r="G105" s="29" t="s">
        <v>72</v>
      </c>
      <c r="H105" s="29" t="s">
        <v>72</v>
      </c>
      <c r="I105" s="29" t="s">
        <v>72</v>
      </c>
      <c r="J105" s="13">
        <v>11032</v>
      </c>
      <c r="K105" s="17">
        <v>0.84940000000000004</v>
      </c>
      <c r="L105" s="13">
        <v>1279049</v>
      </c>
      <c r="M105" s="17">
        <v>0.88949999999999996</v>
      </c>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row>
    <row r="106" spans="1:36" x14ac:dyDescent="0.25">
      <c r="A106" s="92" t="s">
        <v>112</v>
      </c>
      <c r="B106" s="93"/>
      <c r="C106" s="93"/>
      <c r="D106" s="93"/>
      <c r="E106" s="93"/>
      <c r="F106" s="93"/>
      <c r="G106" s="93"/>
      <c r="H106" s="93"/>
      <c r="I106" s="93"/>
      <c r="J106" s="93"/>
      <c r="K106" s="93"/>
      <c r="L106" s="76"/>
      <c r="M106" s="76"/>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row>
    <row r="107" spans="1:36" x14ac:dyDescent="0.25">
      <c r="A107" s="30" t="s">
        <v>113</v>
      </c>
      <c r="B107" s="29" t="s">
        <v>72</v>
      </c>
      <c r="C107" s="29" t="s">
        <v>72</v>
      </c>
      <c r="D107" s="29" t="s">
        <v>72</v>
      </c>
      <c r="E107" s="29" t="s">
        <v>72</v>
      </c>
      <c r="F107" s="29" t="s">
        <v>72</v>
      </c>
      <c r="G107" s="29" t="s">
        <v>72</v>
      </c>
      <c r="H107" s="29" t="s">
        <v>72</v>
      </c>
      <c r="I107" s="29" t="s">
        <v>72</v>
      </c>
      <c r="J107" s="13">
        <v>53135</v>
      </c>
      <c r="K107" s="17">
        <v>0.90549999999999997</v>
      </c>
      <c r="L107" s="13">
        <v>4319955</v>
      </c>
      <c r="M107" s="17">
        <v>0.87470000000000003</v>
      </c>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row>
    <row r="108" spans="1:36" x14ac:dyDescent="0.25">
      <c r="A108" s="30" t="s">
        <v>114</v>
      </c>
      <c r="B108" s="29" t="s">
        <v>72</v>
      </c>
      <c r="C108" s="29" t="s">
        <v>72</v>
      </c>
      <c r="D108" s="29" t="s">
        <v>72</v>
      </c>
      <c r="E108" s="29" t="s">
        <v>72</v>
      </c>
      <c r="F108" s="29" t="s">
        <v>72</v>
      </c>
      <c r="G108" s="29" t="s">
        <v>72</v>
      </c>
      <c r="H108" s="29" t="s">
        <v>72</v>
      </c>
      <c r="I108" s="29" t="s">
        <v>72</v>
      </c>
      <c r="J108" s="13">
        <v>53149</v>
      </c>
      <c r="K108" s="17">
        <v>0.90629999999999999</v>
      </c>
      <c r="L108" s="13">
        <v>4377305</v>
      </c>
      <c r="M108" s="17">
        <v>0.88600000000000001</v>
      </c>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row>
    <row r="109" spans="1:36" x14ac:dyDescent="0.25">
      <c r="A109" s="30" t="s">
        <v>115</v>
      </c>
      <c r="B109" s="29" t="s">
        <v>72</v>
      </c>
      <c r="C109" s="29" t="s">
        <v>72</v>
      </c>
      <c r="D109" s="29" t="s">
        <v>72</v>
      </c>
      <c r="E109" s="29" t="s">
        <v>72</v>
      </c>
      <c r="F109" s="29" t="s">
        <v>72</v>
      </c>
      <c r="G109" s="29" t="s">
        <v>72</v>
      </c>
      <c r="H109" s="29" t="s">
        <v>72</v>
      </c>
      <c r="I109" s="29" t="s">
        <v>72</v>
      </c>
      <c r="J109" s="13">
        <v>34417</v>
      </c>
      <c r="K109" s="17">
        <v>0.75590000000000002</v>
      </c>
      <c r="L109" s="13">
        <v>2981719</v>
      </c>
      <c r="M109" s="17">
        <v>0.71020000000000005</v>
      </c>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row>
    <row r="110" spans="1:36" x14ac:dyDescent="0.25">
      <c r="A110" s="30" t="s">
        <v>116</v>
      </c>
      <c r="B110" s="29" t="s">
        <v>72</v>
      </c>
      <c r="C110" s="29" t="s">
        <v>72</v>
      </c>
      <c r="D110" s="29" t="s">
        <v>72</v>
      </c>
      <c r="E110" s="29" t="s">
        <v>72</v>
      </c>
      <c r="F110" s="29" t="s">
        <v>72</v>
      </c>
      <c r="G110" s="29" t="s">
        <v>72</v>
      </c>
      <c r="H110" s="29" t="s">
        <v>72</v>
      </c>
      <c r="I110" s="29" t="s">
        <v>72</v>
      </c>
      <c r="J110" s="13">
        <v>39796</v>
      </c>
      <c r="K110" s="17">
        <v>0.84060000000000001</v>
      </c>
      <c r="L110" s="13">
        <v>3319510</v>
      </c>
      <c r="M110" s="17">
        <v>0.77759999999999996</v>
      </c>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row>
    <row r="111" spans="1:36" x14ac:dyDescent="0.25">
      <c r="A111" s="30" t="s">
        <v>117</v>
      </c>
      <c r="B111" s="29" t="s">
        <v>72</v>
      </c>
      <c r="C111" s="29" t="s">
        <v>72</v>
      </c>
      <c r="D111" s="29" t="s">
        <v>72</v>
      </c>
      <c r="E111" s="29" t="s">
        <v>72</v>
      </c>
      <c r="F111" s="29" t="s">
        <v>72</v>
      </c>
      <c r="G111" s="29" t="s">
        <v>72</v>
      </c>
      <c r="H111" s="29" t="s">
        <v>72</v>
      </c>
      <c r="I111" s="29" t="s">
        <v>72</v>
      </c>
      <c r="J111" s="13">
        <v>32223</v>
      </c>
      <c r="K111" s="17">
        <v>0.67800000000000005</v>
      </c>
      <c r="L111" s="13">
        <v>2793775</v>
      </c>
      <c r="M111" s="17">
        <v>0.66159999999999997</v>
      </c>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row>
  </sheetData>
  <mergeCells count="44">
    <mergeCell ref="L27:M27"/>
    <mergeCell ref="A19:K19"/>
    <mergeCell ref="L19:M19"/>
    <mergeCell ref="A7:K7"/>
    <mergeCell ref="L7:M7"/>
    <mergeCell ref="L77:M77"/>
    <mergeCell ref="L71:M71"/>
    <mergeCell ref="L66:M66"/>
    <mergeCell ref="L48:M48"/>
    <mergeCell ref="J5:K5"/>
    <mergeCell ref="A48:K48"/>
    <mergeCell ref="A47:K47"/>
    <mergeCell ref="A66:K66"/>
    <mergeCell ref="A71:K71"/>
    <mergeCell ref="A77:K77"/>
    <mergeCell ref="L47:M47"/>
    <mergeCell ref="A41:K41"/>
    <mergeCell ref="L41:M41"/>
    <mergeCell ref="A36:K36"/>
    <mergeCell ref="L36:M36"/>
    <mergeCell ref="A27:K27"/>
    <mergeCell ref="B4:K4"/>
    <mergeCell ref="A1:M1"/>
    <mergeCell ref="B5:C5"/>
    <mergeCell ref="D5:E5"/>
    <mergeCell ref="F5:G5"/>
    <mergeCell ref="H5:I5"/>
    <mergeCell ref="L5:M5"/>
    <mergeCell ref="A2:M2"/>
    <mergeCell ref="L4:M4"/>
    <mergeCell ref="A102:K102"/>
    <mergeCell ref="L102:M102"/>
    <mergeCell ref="A106:K106"/>
    <mergeCell ref="L106:M106"/>
    <mergeCell ref="A81:K81"/>
    <mergeCell ref="A84:K84"/>
    <mergeCell ref="A92:K92"/>
    <mergeCell ref="A90:K90"/>
    <mergeCell ref="A97:K97"/>
    <mergeCell ref="L90:M90"/>
    <mergeCell ref="L92:M92"/>
    <mergeCell ref="L97:M97"/>
    <mergeCell ref="L84:M84"/>
    <mergeCell ref="L81:M81"/>
  </mergeCells>
  <pageMargins left="0.25" right="0.25" top="0.75" bottom="0.75" header="0.3" footer="0.3"/>
  <pageSetup paperSize="5" scale="67" fitToHeight="0" orientation="landscape" r:id="rId1"/>
  <rowBreaks count="2" manualBreakCount="2">
    <brk id="46" max="16383" man="1"/>
    <brk id="7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AJ111"/>
  <sheetViews>
    <sheetView showGridLines="0" zoomScale="85" zoomScaleNormal="85" workbookViewId="0">
      <pane xSplit="1" ySplit="6" topLeftCell="B7" activePane="bottomRight" state="frozen"/>
      <selection activeCell="A62" sqref="A62"/>
      <selection pane="topRight" activeCell="A62" sqref="A62"/>
      <selection pane="bottomLeft" activeCell="A62" sqref="A62"/>
      <selection pane="bottomRight" activeCell="B3" sqref="B1:M1048576"/>
    </sheetView>
  </sheetViews>
  <sheetFormatPr defaultColWidth="9.140625" defaultRowHeight="15" x14ac:dyDescent="0.25"/>
  <cols>
    <col min="1" max="1" width="116.7109375" style="1" customWidth="1"/>
    <col min="2" max="2" width="14" style="22" customWidth="1"/>
    <col min="3" max="3" width="14" style="23" customWidth="1"/>
    <col min="4" max="4" width="14" style="22" customWidth="1"/>
    <col min="5" max="5" width="14" style="23" customWidth="1"/>
    <col min="6" max="6" width="14" style="22" customWidth="1"/>
    <col min="7" max="7" width="14" style="23" customWidth="1"/>
    <col min="8" max="9" width="14" style="1" customWidth="1"/>
    <col min="10" max="13" width="13.28515625" style="1" customWidth="1"/>
    <col min="14" max="16384" width="9.140625" style="1"/>
  </cols>
  <sheetData>
    <row r="1" spans="1:13" ht="18.75" x14ac:dyDescent="0.3">
      <c r="A1" s="78" t="s">
        <v>210</v>
      </c>
      <c r="B1" s="78"/>
      <c r="C1" s="78"/>
      <c r="D1" s="78"/>
      <c r="E1" s="78"/>
      <c r="F1" s="78"/>
      <c r="G1" s="78"/>
      <c r="H1" s="78"/>
      <c r="I1" s="78"/>
      <c r="J1" s="78"/>
      <c r="K1" s="78"/>
      <c r="L1" s="78"/>
      <c r="M1" s="78"/>
    </row>
    <row r="2" spans="1:13" ht="16.5" x14ac:dyDescent="0.25">
      <c r="A2" s="103" t="s">
        <v>211</v>
      </c>
      <c r="B2" s="103"/>
      <c r="C2" s="103"/>
      <c r="D2" s="103"/>
      <c r="E2" s="103"/>
      <c r="F2" s="103"/>
      <c r="G2" s="103"/>
      <c r="H2" s="103"/>
      <c r="I2" s="103"/>
      <c r="J2" s="103"/>
      <c r="K2" s="103"/>
      <c r="L2" s="103"/>
      <c r="M2" s="103"/>
    </row>
    <row r="4" spans="1:13" x14ac:dyDescent="0.25">
      <c r="B4" s="98" t="s">
        <v>212</v>
      </c>
      <c r="C4" s="99"/>
      <c r="D4" s="99"/>
      <c r="E4" s="99"/>
      <c r="F4" s="99"/>
      <c r="G4" s="99"/>
      <c r="H4" s="99"/>
      <c r="I4" s="99"/>
      <c r="J4" s="99"/>
      <c r="K4" s="100"/>
      <c r="L4" s="104" t="s">
        <v>71</v>
      </c>
      <c r="M4" s="104"/>
    </row>
    <row r="5" spans="1:13" x14ac:dyDescent="0.25">
      <c r="B5" s="101">
        <v>2009</v>
      </c>
      <c r="C5" s="101"/>
      <c r="D5" s="101">
        <v>2011</v>
      </c>
      <c r="E5" s="101"/>
      <c r="F5" s="101">
        <v>2013</v>
      </c>
      <c r="G5" s="101"/>
      <c r="H5" s="101">
        <v>2015</v>
      </c>
      <c r="I5" s="101"/>
      <c r="J5" s="101">
        <v>2017</v>
      </c>
      <c r="K5" s="101"/>
      <c r="L5" s="102">
        <v>2017</v>
      </c>
      <c r="M5" s="102"/>
    </row>
    <row r="6" spans="1:13" x14ac:dyDescent="0.25">
      <c r="B6" s="15" t="s">
        <v>69</v>
      </c>
      <c r="C6" s="19" t="s">
        <v>70</v>
      </c>
      <c r="D6" s="15" t="s">
        <v>69</v>
      </c>
      <c r="E6" s="19" t="s">
        <v>70</v>
      </c>
      <c r="F6" s="15" t="s">
        <v>69</v>
      </c>
      <c r="G6" s="19" t="s">
        <v>70</v>
      </c>
      <c r="H6" s="8" t="s">
        <v>69</v>
      </c>
      <c r="I6" s="8" t="s">
        <v>70</v>
      </c>
      <c r="J6" s="8" t="s">
        <v>69</v>
      </c>
      <c r="K6" s="8" t="s">
        <v>70</v>
      </c>
      <c r="L6" s="46" t="s">
        <v>69</v>
      </c>
      <c r="M6" s="46" t="s">
        <v>70</v>
      </c>
    </row>
    <row r="7" spans="1:13" x14ac:dyDescent="0.25">
      <c r="A7" s="92" t="s">
        <v>55</v>
      </c>
      <c r="B7" s="93"/>
      <c r="C7" s="93"/>
      <c r="D7" s="93"/>
      <c r="E7" s="93"/>
      <c r="F7" s="93"/>
      <c r="G7" s="93"/>
      <c r="H7" s="93"/>
      <c r="I7" s="93"/>
      <c r="J7" s="93"/>
      <c r="K7" s="93"/>
      <c r="L7" s="76"/>
      <c r="M7" s="76"/>
    </row>
    <row r="8" spans="1:13" x14ac:dyDescent="0.25">
      <c r="A8" s="5" t="s">
        <v>0</v>
      </c>
      <c r="B8" s="13">
        <v>251643</v>
      </c>
      <c r="C8" s="17">
        <v>0.85429999999999995</v>
      </c>
      <c r="D8" s="13">
        <v>270339</v>
      </c>
      <c r="E8" s="17">
        <v>0.84289999999999998</v>
      </c>
      <c r="F8" s="13">
        <v>264970</v>
      </c>
      <c r="G8" s="17">
        <v>0.84889999999999999</v>
      </c>
      <c r="H8" s="13">
        <v>278335</v>
      </c>
      <c r="I8" s="17">
        <v>0.93989999999999996</v>
      </c>
      <c r="J8" s="12">
        <v>311622</v>
      </c>
      <c r="K8" s="16">
        <v>0.95099999999999996</v>
      </c>
      <c r="L8" s="12">
        <v>5040164</v>
      </c>
      <c r="M8" s="16">
        <v>0.93500000000000005</v>
      </c>
    </row>
    <row r="9" spans="1:13" x14ac:dyDescent="0.25">
      <c r="A9" s="6" t="s">
        <v>151</v>
      </c>
      <c r="B9" s="13">
        <v>197998</v>
      </c>
      <c r="C9" s="17">
        <v>0.67220000000000002</v>
      </c>
      <c r="D9" s="13">
        <v>189972</v>
      </c>
      <c r="E9" s="17">
        <v>0.59230000000000005</v>
      </c>
      <c r="F9" s="13">
        <v>187853</v>
      </c>
      <c r="G9" s="17">
        <v>0.60189999999999999</v>
      </c>
      <c r="H9" s="13">
        <v>177392</v>
      </c>
      <c r="I9" s="17">
        <v>0.59899999999999998</v>
      </c>
      <c r="J9" s="12">
        <v>205753</v>
      </c>
      <c r="K9" s="16">
        <v>0.62790000000000001</v>
      </c>
      <c r="L9" s="12">
        <v>3133456</v>
      </c>
      <c r="M9" s="16">
        <v>0.58130000000000004</v>
      </c>
    </row>
    <row r="10" spans="1:13" x14ac:dyDescent="0.25">
      <c r="A10" s="60" t="s">
        <v>152</v>
      </c>
      <c r="B10" s="13">
        <v>175454</v>
      </c>
      <c r="C10" s="17">
        <v>0.59560000000000002</v>
      </c>
      <c r="D10" s="13">
        <v>163068</v>
      </c>
      <c r="E10" s="17">
        <v>0.50839999999999996</v>
      </c>
      <c r="F10" s="13">
        <v>158672</v>
      </c>
      <c r="G10" s="17">
        <v>0.50839999999999996</v>
      </c>
      <c r="H10" s="13">
        <v>143707</v>
      </c>
      <c r="I10" s="17">
        <v>0.48530000000000001</v>
      </c>
      <c r="J10" s="12">
        <v>161195</v>
      </c>
      <c r="K10" s="16">
        <v>0.49199999999999999</v>
      </c>
      <c r="L10" s="12">
        <v>2663744</v>
      </c>
      <c r="M10" s="16">
        <v>0.49409999999999998</v>
      </c>
    </row>
    <row r="11" spans="1:13" x14ac:dyDescent="0.25">
      <c r="A11" s="60" t="s">
        <v>172</v>
      </c>
      <c r="B11" s="13">
        <v>22543</v>
      </c>
      <c r="C11" s="17">
        <v>7.6499999999999999E-2</v>
      </c>
      <c r="D11" s="13">
        <v>26904</v>
      </c>
      <c r="E11" s="17">
        <v>8.3900000000000002E-2</v>
      </c>
      <c r="F11" s="13">
        <v>29181</v>
      </c>
      <c r="G11" s="17">
        <v>9.35E-2</v>
      </c>
      <c r="H11" s="13">
        <v>33685</v>
      </c>
      <c r="I11" s="17">
        <v>0.1137</v>
      </c>
      <c r="J11" s="12">
        <v>44558</v>
      </c>
      <c r="K11" s="16">
        <v>0.13600000000000001</v>
      </c>
      <c r="L11" s="12">
        <v>469711</v>
      </c>
      <c r="M11" s="16">
        <v>8.7099999999999997E-2</v>
      </c>
    </row>
    <row r="12" spans="1:13" x14ac:dyDescent="0.25">
      <c r="A12" s="6" t="s">
        <v>153</v>
      </c>
      <c r="B12" s="13">
        <v>53646</v>
      </c>
      <c r="C12" s="17">
        <v>0.18210000000000001</v>
      </c>
      <c r="D12" s="13">
        <v>80367</v>
      </c>
      <c r="E12" s="17">
        <v>0.25059999999999999</v>
      </c>
      <c r="F12" s="13">
        <v>77116</v>
      </c>
      <c r="G12" s="17">
        <v>0.24709999999999999</v>
      </c>
      <c r="H12" s="13">
        <v>100943</v>
      </c>
      <c r="I12" s="17">
        <v>0.34089999999999998</v>
      </c>
      <c r="J12" s="12">
        <v>105869</v>
      </c>
      <c r="K12" s="16">
        <v>0.3231</v>
      </c>
      <c r="L12" s="12">
        <v>1906708</v>
      </c>
      <c r="M12" s="16">
        <v>0.35370000000000001</v>
      </c>
    </row>
    <row r="13" spans="1:13" x14ac:dyDescent="0.25">
      <c r="A13" s="60" t="s">
        <v>1</v>
      </c>
      <c r="B13" s="13">
        <v>28798</v>
      </c>
      <c r="C13" s="17">
        <v>9.7799999999999998E-2</v>
      </c>
      <c r="D13" s="13">
        <v>40677</v>
      </c>
      <c r="E13" s="17">
        <v>0.1268</v>
      </c>
      <c r="F13" s="13">
        <v>40289</v>
      </c>
      <c r="G13" s="17">
        <v>0.12909999999999999</v>
      </c>
      <c r="H13" s="13">
        <v>33891</v>
      </c>
      <c r="I13" s="17">
        <v>0.1144</v>
      </c>
      <c r="J13" s="12">
        <v>52591</v>
      </c>
      <c r="K13" s="16">
        <v>0.1605</v>
      </c>
      <c r="L13" s="12">
        <v>776305</v>
      </c>
      <c r="M13" s="16">
        <v>0.14399999999999999</v>
      </c>
    </row>
    <row r="14" spans="1:13" x14ac:dyDescent="0.25">
      <c r="A14" s="60" t="s">
        <v>95</v>
      </c>
      <c r="B14" s="13">
        <v>24847</v>
      </c>
      <c r="C14" s="17">
        <v>8.4400000000000003E-2</v>
      </c>
      <c r="D14" s="13">
        <v>39691</v>
      </c>
      <c r="E14" s="17">
        <v>0.1237</v>
      </c>
      <c r="F14" s="13">
        <v>36827</v>
      </c>
      <c r="G14" s="17">
        <v>0.11799999999999999</v>
      </c>
      <c r="H14" s="13">
        <v>67052</v>
      </c>
      <c r="I14" s="17">
        <v>0.22639999999999999</v>
      </c>
      <c r="J14" s="12">
        <v>53278</v>
      </c>
      <c r="K14" s="16">
        <v>0.16259999999999999</v>
      </c>
      <c r="L14" s="12">
        <v>1130403</v>
      </c>
      <c r="M14" s="16">
        <v>0.2097</v>
      </c>
    </row>
    <row r="15" spans="1:13" x14ac:dyDescent="0.25">
      <c r="A15" s="5" t="s">
        <v>4</v>
      </c>
      <c r="B15" s="13">
        <v>42927</v>
      </c>
      <c r="C15" s="17">
        <v>0.1457</v>
      </c>
      <c r="D15" s="13">
        <v>50393</v>
      </c>
      <c r="E15" s="17">
        <v>0.15709999999999999</v>
      </c>
      <c r="F15" s="13">
        <v>47153</v>
      </c>
      <c r="G15" s="17">
        <v>0.15110000000000001</v>
      </c>
      <c r="H15" s="13">
        <v>17805</v>
      </c>
      <c r="I15" s="17">
        <v>6.0100000000000001E-2</v>
      </c>
      <c r="J15" s="12">
        <v>16041</v>
      </c>
      <c r="K15" s="16">
        <v>4.9000000000000002E-2</v>
      </c>
      <c r="L15" s="12">
        <v>350423</v>
      </c>
      <c r="M15" s="16">
        <v>6.5000000000000002E-2</v>
      </c>
    </row>
    <row r="16" spans="1:13" x14ac:dyDescent="0.25">
      <c r="A16" s="5" t="s">
        <v>154</v>
      </c>
      <c r="B16" s="13" t="s">
        <v>72</v>
      </c>
      <c r="C16" s="17" t="s">
        <v>72</v>
      </c>
      <c r="D16" s="13" t="s">
        <v>72</v>
      </c>
      <c r="E16" s="17" t="s">
        <v>72</v>
      </c>
      <c r="F16" s="13">
        <v>21764</v>
      </c>
      <c r="G16" s="17">
        <v>8.2500000000000004E-2</v>
      </c>
      <c r="H16" s="13">
        <v>47685</v>
      </c>
      <c r="I16" s="17">
        <v>0.17130000000000001</v>
      </c>
      <c r="J16" s="12">
        <v>47803</v>
      </c>
      <c r="K16" s="16">
        <v>0.15390000000000001</v>
      </c>
      <c r="L16" s="12">
        <v>792477</v>
      </c>
      <c r="M16" s="16">
        <v>0.15840000000000001</v>
      </c>
    </row>
    <row r="17" spans="1:36" x14ac:dyDescent="0.25">
      <c r="A17" s="7" t="s">
        <v>155</v>
      </c>
      <c r="B17" s="13">
        <v>100334</v>
      </c>
      <c r="C17" s="17">
        <v>0.90139999999999998</v>
      </c>
      <c r="D17" s="13">
        <v>106451</v>
      </c>
      <c r="E17" s="17">
        <v>0.83040000000000003</v>
      </c>
      <c r="F17" s="13">
        <v>119748</v>
      </c>
      <c r="G17" s="17">
        <v>0.86199999999999999</v>
      </c>
      <c r="H17" s="13">
        <v>78194</v>
      </c>
      <c r="I17" s="17">
        <v>0.73870000000000002</v>
      </c>
      <c r="J17" s="12">
        <v>107953</v>
      </c>
      <c r="K17" s="16">
        <v>0.84230000000000005</v>
      </c>
      <c r="L17" s="12">
        <v>1695325</v>
      </c>
      <c r="M17" s="16">
        <v>0.85940000000000005</v>
      </c>
    </row>
    <row r="18" spans="1:36" x14ac:dyDescent="0.25">
      <c r="A18" s="7" t="s">
        <v>156</v>
      </c>
      <c r="B18" s="13">
        <v>94848</v>
      </c>
      <c r="C18" s="17">
        <v>0.94530000000000003</v>
      </c>
      <c r="D18" s="13">
        <v>88717</v>
      </c>
      <c r="E18" s="17">
        <v>0.76890000000000003</v>
      </c>
      <c r="F18" s="13">
        <v>98773</v>
      </c>
      <c r="G18" s="17">
        <v>0.83179999999999998</v>
      </c>
      <c r="H18" s="13">
        <v>60857</v>
      </c>
      <c r="I18" s="17">
        <v>0.76090000000000002</v>
      </c>
      <c r="J18" s="12">
        <v>99781</v>
      </c>
      <c r="K18" s="16">
        <v>0.92390000000000005</v>
      </c>
      <c r="L18" s="12">
        <v>1563731</v>
      </c>
      <c r="M18" s="16">
        <v>0.90739999999999998</v>
      </c>
    </row>
    <row r="19" spans="1:36" x14ac:dyDescent="0.25">
      <c r="A19" s="92" t="s">
        <v>61</v>
      </c>
      <c r="B19" s="93"/>
      <c r="C19" s="93"/>
      <c r="D19" s="93"/>
      <c r="E19" s="93"/>
      <c r="F19" s="93"/>
      <c r="G19" s="93"/>
      <c r="H19" s="93"/>
      <c r="I19" s="93"/>
      <c r="J19" s="93"/>
      <c r="K19" s="93"/>
      <c r="L19" s="76"/>
      <c r="M19" s="76"/>
    </row>
    <row r="20" spans="1:36" x14ac:dyDescent="0.25">
      <c r="A20" s="33" t="s">
        <v>16</v>
      </c>
      <c r="B20" s="13">
        <v>246834</v>
      </c>
      <c r="C20" s="17">
        <v>0.84099999999999997</v>
      </c>
      <c r="D20" s="13">
        <v>259823</v>
      </c>
      <c r="E20" s="17">
        <v>0.81040000000000001</v>
      </c>
      <c r="F20" s="13">
        <v>247728</v>
      </c>
      <c r="G20" s="17">
        <v>0.79400000000000004</v>
      </c>
      <c r="H20" s="13">
        <v>241296</v>
      </c>
      <c r="I20" s="17">
        <v>0.82299999999999995</v>
      </c>
      <c r="J20" s="13">
        <v>268797</v>
      </c>
      <c r="K20" s="17">
        <v>0.82130000000000003</v>
      </c>
      <c r="L20" s="13">
        <v>4240858</v>
      </c>
      <c r="M20" s="17">
        <v>0.79290000000000005</v>
      </c>
    </row>
    <row r="21" spans="1:36" x14ac:dyDescent="0.25">
      <c r="A21" s="33" t="s">
        <v>27</v>
      </c>
      <c r="B21" s="13">
        <v>66785</v>
      </c>
      <c r="C21" s="17">
        <v>0.22819999999999999</v>
      </c>
      <c r="D21" s="13">
        <v>82794</v>
      </c>
      <c r="E21" s="17">
        <v>0.25979999999999998</v>
      </c>
      <c r="F21" s="13">
        <v>87168</v>
      </c>
      <c r="G21" s="17">
        <v>0.28179999999999999</v>
      </c>
      <c r="H21" s="13">
        <v>73346</v>
      </c>
      <c r="I21" s="17">
        <v>0.2525</v>
      </c>
      <c r="J21" s="13">
        <v>74775</v>
      </c>
      <c r="K21" s="17">
        <v>0.2291</v>
      </c>
      <c r="L21" s="13">
        <v>1539564</v>
      </c>
      <c r="M21" s="17">
        <v>0.29060000000000002</v>
      </c>
    </row>
    <row r="22" spans="1:36" x14ac:dyDescent="0.25">
      <c r="A22" s="33" t="s">
        <v>28</v>
      </c>
      <c r="B22" s="13">
        <v>69598</v>
      </c>
      <c r="C22" s="17">
        <v>0.23780000000000001</v>
      </c>
      <c r="D22" s="13">
        <v>86739</v>
      </c>
      <c r="E22" s="17">
        <v>0.27210000000000001</v>
      </c>
      <c r="F22" s="13">
        <v>67058</v>
      </c>
      <c r="G22" s="17">
        <v>0.21679999999999999</v>
      </c>
      <c r="H22" s="13">
        <v>63358</v>
      </c>
      <c r="I22" s="17">
        <v>0.21809999999999999</v>
      </c>
      <c r="J22" s="13">
        <v>82010</v>
      </c>
      <c r="K22" s="17">
        <v>0.25130000000000002</v>
      </c>
      <c r="L22" s="13">
        <v>1187282</v>
      </c>
      <c r="M22" s="17">
        <v>0.22409999999999999</v>
      </c>
    </row>
    <row r="23" spans="1:36" x14ac:dyDescent="0.25">
      <c r="A23" s="33" t="s">
        <v>81</v>
      </c>
      <c r="B23" s="13">
        <v>156230</v>
      </c>
      <c r="C23" s="17">
        <v>0.53390000000000004</v>
      </c>
      <c r="D23" s="13">
        <v>149204</v>
      </c>
      <c r="E23" s="17">
        <v>0.46810000000000002</v>
      </c>
      <c r="F23" s="13">
        <v>155114</v>
      </c>
      <c r="G23" s="17">
        <v>0.50139999999999996</v>
      </c>
      <c r="H23" s="13">
        <v>153809</v>
      </c>
      <c r="I23" s="17">
        <v>0.52939999999999998</v>
      </c>
      <c r="J23" s="13">
        <v>169613</v>
      </c>
      <c r="K23" s="17">
        <v>0.51970000000000005</v>
      </c>
      <c r="L23" s="13">
        <v>2571287</v>
      </c>
      <c r="M23" s="17">
        <v>0.48530000000000001</v>
      </c>
    </row>
    <row r="24" spans="1:36" x14ac:dyDescent="0.25">
      <c r="A24" s="33" t="s">
        <v>80</v>
      </c>
      <c r="B24" s="13">
        <v>189258</v>
      </c>
      <c r="C24" s="17">
        <v>0.64729999999999999</v>
      </c>
      <c r="D24" s="13">
        <v>199641</v>
      </c>
      <c r="E24" s="17">
        <v>0.62690000000000001</v>
      </c>
      <c r="F24" s="13">
        <v>188322</v>
      </c>
      <c r="G24" s="17">
        <v>0.61699999999999999</v>
      </c>
      <c r="H24" s="13">
        <v>180844</v>
      </c>
      <c r="I24" s="17">
        <v>0.62250000000000005</v>
      </c>
      <c r="J24" s="13">
        <v>220797</v>
      </c>
      <c r="K24" s="17">
        <v>0.67979999999999996</v>
      </c>
      <c r="L24" s="13">
        <v>3291036</v>
      </c>
      <c r="M24" s="17">
        <v>0.62350000000000005</v>
      </c>
    </row>
    <row r="25" spans="1:36" x14ac:dyDescent="0.25">
      <c r="A25" s="33" t="s">
        <v>29</v>
      </c>
      <c r="B25" s="13">
        <v>113028</v>
      </c>
      <c r="C25" s="17">
        <v>0.38729999999999998</v>
      </c>
      <c r="D25" s="13">
        <v>112710</v>
      </c>
      <c r="E25" s="17">
        <v>0.35220000000000001</v>
      </c>
      <c r="F25" s="13">
        <v>101612</v>
      </c>
      <c r="G25" s="17">
        <v>0.3276</v>
      </c>
      <c r="H25" s="13">
        <v>124769</v>
      </c>
      <c r="I25" s="17">
        <v>0.42549999999999999</v>
      </c>
      <c r="J25" s="13">
        <v>127259</v>
      </c>
      <c r="K25" s="17">
        <v>0.38929999999999998</v>
      </c>
      <c r="L25" s="13">
        <v>1962944</v>
      </c>
      <c r="M25" s="17">
        <v>0.36809999999999998</v>
      </c>
    </row>
    <row r="26" spans="1:36" x14ac:dyDescent="0.25">
      <c r="A26" s="33" t="s">
        <v>74</v>
      </c>
      <c r="B26" s="13">
        <v>252421</v>
      </c>
      <c r="C26" s="17">
        <v>0.8569</v>
      </c>
      <c r="D26" s="13">
        <v>279537</v>
      </c>
      <c r="E26" s="17">
        <v>0.87209999999999999</v>
      </c>
      <c r="F26" s="13">
        <v>256434</v>
      </c>
      <c r="G26" s="17">
        <v>0.8226</v>
      </c>
      <c r="H26" s="13">
        <v>246143</v>
      </c>
      <c r="I26" s="17">
        <v>0.84</v>
      </c>
      <c r="J26" s="13">
        <v>295677</v>
      </c>
      <c r="K26" s="17">
        <v>0.90239999999999998</v>
      </c>
      <c r="L26" s="13">
        <v>4508662</v>
      </c>
      <c r="M26" s="17">
        <v>0.84240000000000004</v>
      </c>
    </row>
    <row r="27" spans="1:36" x14ac:dyDescent="0.25">
      <c r="A27" s="94" t="s">
        <v>129</v>
      </c>
      <c r="B27" s="95"/>
      <c r="C27" s="95"/>
      <c r="D27" s="95"/>
      <c r="E27" s="95"/>
      <c r="F27" s="95"/>
      <c r="G27" s="95"/>
      <c r="H27" s="95"/>
      <c r="I27" s="95"/>
      <c r="J27" s="95"/>
      <c r="K27" s="96"/>
      <c r="L27" s="97"/>
      <c r="M27" s="97"/>
      <c r="N27" s="11"/>
      <c r="O27" s="11"/>
      <c r="P27" s="11"/>
      <c r="Q27" s="11"/>
      <c r="R27" s="11"/>
      <c r="S27" s="11"/>
      <c r="T27" s="11"/>
      <c r="U27" s="11"/>
      <c r="V27" s="11"/>
      <c r="W27" s="11"/>
      <c r="X27" s="11"/>
      <c r="Y27" s="11"/>
      <c r="Z27" s="11"/>
      <c r="AA27" s="11"/>
      <c r="AB27" s="11"/>
      <c r="AC27" s="11"/>
      <c r="AD27" s="11"/>
      <c r="AE27" s="11"/>
      <c r="AF27" s="11"/>
      <c r="AG27" s="11"/>
      <c r="AH27" s="11"/>
      <c r="AI27" s="11"/>
      <c r="AJ27" s="11"/>
    </row>
    <row r="28" spans="1:36" x14ac:dyDescent="0.25">
      <c r="A28" s="34" t="s">
        <v>125</v>
      </c>
      <c r="B28" s="29" t="s">
        <v>72</v>
      </c>
      <c r="C28" s="29" t="s">
        <v>72</v>
      </c>
      <c r="D28" s="29" t="s">
        <v>72</v>
      </c>
      <c r="E28" s="29" t="s">
        <v>72</v>
      </c>
      <c r="F28" s="29" t="s">
        <v>72</v>
      </c>
      <c r="G28" s="29" t="s">
        <v>72</v>
      </c>
      <c r="H28" s="29" t="s">
        <v>72</v>
      </c>
      <c r="I28" s="29" t="s">
        <v>72</v>
      </c>
      <c r="J28" s="13">
        <v>15716</v>
      </c>
      <c r="K28" s="17">
        <v>0.55620000000000003</v>
      </c>
      <c r="L28" s="13">
        <v>369714</v>
      </c>
      <c r="M28" s="17">
        <v>0.49759999999999999</v>
      </c>
      <c r="N28" s="11"/>
      <c r="O28" s="11"/>
      <c r="P28" s="11"/>
      <c r="Q28" s="11"/>
      <c r="R28" s="11"/>
      <c r="S28" s="11"/>
      <c r="T28" s="11"/>
      <c r="U28" s="11"/>
      <c r="V28" s="11"/>
      <c r="W28" s="11"/>
      <c r="X28" s="11"/>
      <c r="Y28" s="11"/>
      <c r="Z28" s="11"/>
      <c r="AA28" s="11"/>
      <c r="AB28" s="11"/>
      <c r="AC28" s="11"/>
      <c r="AD28" s="11"/>
      <c r="AE28" s="11"/>
      <c r="AF28" s="11"/>
      <c r="AG28" s="11"/>
      <c r="AH28" s="11"/>
      <c r="AI28" s="11"/>
      <c r="AJ28" s="11"/>
    </row>
    <row r="29" spans="1:36" x14ac:dyDescent="0.25">
      <c r="A29" s="34" t="s">
        <v>124</v>
      </c>
      <c r="B29" s="29" t="s">
        <v>72</v>
      </c>
      <c r="C29" s="29" t="s">
        <v>72</v>
      </c>
      <c r="D29" s="29" t="s">
        <v>72</v>
      </c>
      <c r="E29" s="29" t="s">
        <v>72</v>
      </c>
      <c r="F29" s="29" t="s">
        <v>72</v>
      </c>
      <c r="G29" s="29" t="s">
        <v>72</v>
      </c>
      <c r="H29" s="29" t="s">
        <v>72</v>
      </c>
      <c r="I29" s="29" t="s">
        <v>72</v>
      </c>
      <c r="J29" s="29" t="s">
        <v>72</v>
      </c>
      <c r="K29" s="29" t="s">
        <v>72</v>
      </c>
      <c r="L29" s="13">
        <v>61434</v>
      </c>
      <c r="M29" s="17">
        <v>8.2699999999999996E-2</v>
      </c>
      <c r="N29" s="11"/>
      <c r="O29" s="11"/>
      <c r="P29" s="11"/>
      <c r="Q29" s="11"/>
      <c r="R29" s="11"/>
      <c r="S29" s="11"/>
      <c r="T29" s="11"/>
      <c r="U29" s="11"/>
      <c r="V29" s="11"/>
      <c r="W29" s="11"/>
      <c r="X29" s="11"/>
      <c r="Y29" s="11"/>
      <c r="Z29" s="11"/>
      <c r="AA29" s="11"/>
      <c r="AB29" s="11"/>
      <c r="AC29" s="11"/>
      <c r="AD29" s="11"/>
      <c r="AE29" s="11"/>
      <c r="AF29" s="11"/>
      <c r="AG29" s="11"/>
      <c r="AH29" s="11"/>
      <c r="AI29" s="11"/>
      <c r="AJ29" s="11"/>
    </row>
    <row r="30" spans="1:36" x14ac:dyDescent="0.25">
      <c r="A30" s="34" t="s">
        <v>128</v>
      </c>
      <c r="B30" s="29" t="s">
        <v>72</v>
      </c>
      <c r="C30" s="29" t="s">
        <v>72</v>
      </c>
      <c r="D30" s="29" t="s">
        <v>72</v>
      </c>
      <c r="E30" s="29" t="s">
        <v>72</v>
      </c>
      <c r="F30" s="29" t="s">
        <v>72</v>
      </c>
      <c r="G30" s="29" t="s">
        <v>72</v>
      </c>
      <c r="H30" s="29" t="s">
        <v>72</v>
      </c>
      <c r="I30" s="29" t="s">
        <v>72</v>
      </c>
      <c r="J30" s="29" t="s">
        <v>72</v>
      </c>
      <c r="K30" s="29" t="s">
        <v>72</v>
      </c>
      <c r="L30" s="13">
        <v>44030</v>
      </c>
      <c r="M30" s="17">
        <v>5.9299999999999999E-2</v>
      </c>
      <c r="N30" s="11"/>
      <c r="O30" s="11"/>
      <c r="P30" s="11"/>
      <c r="Q30" s="11"/>
      <c r="R30" s="11"/>
      <c r="S30" s="11"/>
      <c r="T30" s="11"/>
      <c r="U30" s="11"/>
      <c r="V30" s="11"/>
      <c r="W30" s="11"/>
      <c r="X30" s="11"/>
      <c r="Y30" s="11"/>
      <c r="Z30" s="11"/>
      <c r="AA30" s="11"/>
      <c r="AB30" s="11"/>
      <c r="AC30" s="11"/>
      <c r="AD30" s="11"/>
      <c r="AE30" s="11"/>
      <c r="AF30" s="11"/>
      <c r="AG30" s="11"/>
      <c r="AH30" s="11"/>
      <c r="AI30" s="11"/>
      <c r="AJ30" s="11"/>
    </row>
    <row r="31" spans="1:36" x14ac:dyDescent="0.25">
      <c r="A31" s="34" t="s">
        <v>122</v>
      </c>
      <c r="B31" s="29" t="s">
        <v>72</v>
      </c>
      <c r="C31" s="29" t="s">
        <v>72</v>
      </c>
      <c r="D31" s="29" t="s">
        <v>72</v>
      </c>
      <c r="E31" s="29" t="s">
        <v>72</v>
      </c>
      <c r="F31" s="29" t="s">
        <v>72</v>
      </c>
      <c r="G31" s="29" t="s">
        <v>72</v>
      </c>
      <c r="H31" s="29" t="s">
        <v>72</v>
      </c>
      <c r="I31" s="29" t="s">
        <v>72</v>
      </c>
      <c r="J31" s="29" t="s">
        <v>72</v>
      </c>
      <c r="K31" s="29" t="s">
        <v>72</v>
      </c>
      <c r="L31" s="13">
        <v>36305</v>
      </c>
      <c r="M31" s="17">
        <v>4.8899999999999999E-2</v>
      </c>
      <c r="N31" s="11"/>
      <c r="O31" s="11"/>
      <c r="P31" s="11"/>
      <c r="Q31" s="11"/>
      <c r="R31" s="11"/>
      <c r="S31" s="11"/>
      <c r="T31" s="11"/>
      <c r="U31" s="11"/>
      <c r="V31" s="11"/>
      <c r="W31" s="11"/>
      <c r="X31" s="11"/>
      <c r="Y31" s="11"/>
      <c r="Z31" s="11"/>
      <c r="AA31" s="11"/>
      <c r="AB31" s="11"/>
      <c r="AC31" s="11"/>
      <c r="AD31" s="11"/>
      <c r="AE31" s="11"/>
      <c r="AF31" s="11"/>
      <c r="AG31" s="11"/>
      <c r="AH31" s="11"/>
      <c r="AI31" s="11"/>
      <c r="AJ31" s="11"/>
    </row>
    <row r="32" spans="1:36" x14ac:dyDescent="0.25">
      <c r="A32" s="34" t="s">
        <v>126</v>
      </c>
      <c r="B32" s="29" t="s">
        <v>72</v>
      </c>
      <c r="C32" s="29" t="s">
        <v>72</v>
      </c>
      <c r="D32" s="29" t="s">
        <v>72</v>
      </c>
      <c r="E32" s="29" t="s">
        <v>72</v>
      </c>
      <c r="F32" s="29" t="s">
        <v>72</v>
      </c>
      <c r="G32" s="29" t="s">
        <v>72</v>
      </c>
      <c r="H32" s="29" t="s">
        <v>72</v>
      </c>
      <c r="I32" s="29" t="s">
        <v>72</v>
      </c>
      <c r="J32" s="29" t="s">
        <v>72</v>
      </c>
      <c r="K32" s="29" t="s">
        <v>72</v>
      </c>
      <c r="L32" s="13">
        <v>32022</v>
      </c>
      <c r="M32" s="17">
        <v>4.3099999999999999E-2</v>
      </c>
      <c r="N32" s="11"/>
      <c r="O32" s="11"/>
      <c r="P32" s="11"/>
      <c r="Q32" s="11"/>
      <c r="R32" s="11"/>
      <c r="S32" s="11"/>
      <c r="T32" s="11"/>
      <c r="U32" s="11"/>
      <c r="V32" s="11"/>
      <c r="W32" s="11"/>
      <c r="X32" s="11"/>
      <c r="Y32" s="11"/>
      <c r="Z32" s="11"/>
      <c r="AA32" s="11"/>
      <c r="AB32" s="11"/>
      <c r="AC32" s="11"/>
      <c r="AD32" s="11"/>
      <c r="AE32" s="11"/>
      <c r="AF32" s="11"/>
      <c r="AG32" s="11"/>
      <c r="AH32" s="11"/>
      <c r="AI32" s="11"/>
      <c r="AJ32" s="11"/>
    </row>
    <row r="33" spans="1:36" x14ac:dyDescent="0.25">
      <c r="A33" s="34" t="s">
        <v>127</v>
      </c>
      <c r="B33" s="29" t="s">
        <v>72</v>
      </c>
      <c r="C33" s="29" t="s">
        <v>72</v>
      </c>
      <c r="D33" s="29" t="s">
        <v>72</v>
      </c>
      <c r="E33" s="29" t="s">
        <v>72</v>
      </c>
      <c r="F33" s="29" t="s">
        <v>72</v>
      </c>
      <c r="G33" s="29" t="s">
        <v>72</v>
      </c>
      <c r="H33" s="29" t="s">
        <v>72</v>
      </c>
      <c r="I33" s="29" t="s">
        <v>72</v>
      </c>
      <c r="J33" s="29" t="s">
        <v>72</v>
      </c>
      <c r="K33" s="29" t="s">
        <v>72</v>
      </c>
      <c r="L33" s="13">
        <v>31346</v>
      </c>
      <c r="M33" s="17">
        <v>4.2200000000000001E-2</v>
      </c>
      <c r="N33" s="11"/>
      <c r="O33" s="11"/>
      <c r="P33" s="11"/>
      <c r="Q33" s="11"/>
      <c r="R33" s="11"/>
      <c r="S33" s="11"/>
      <c r="T33" s="11"/>
      <c r="U33" s="11"/>
      <c r="V33" s="11"/>
      <c r="W33" s="11"/>
      <c r="X33" s="11"/>
      <c r="Y33" s="11"/>
      <c r="Z33" s="11"/>
      <c r="AA33" s="11"/>
      <c r="AB33" s="11"/>
      <c r="AC33" s="11"/>
      <c r="AD33" s="11"/>
      <c r="AE33" s="11"/>
      <c r="AF33" s="11"/>
      <c r="AG33" s="11"/>
      <c r="AH33" s="11"/>
      <c r="AI33" s="11"/>
      <c r="AJ33" s="11"/>
    </row>
    <row r="34" spans="1:36" x14ac:dyDescent="0.25">
      <c r="A34" s="34" t="s">
        <v>123</v>
      </c>
      <c r="B34" s="29" t="s">
        <v>72</v>
      </c>
      <c r="C34" s="29" t="s">
        <v>72</v>
      </c>
      <c r="D34" s="29" t="s">
        <v>72</v>
      </c>
      <c r="E34" s="29" t="s">
        <v>72</v>
      </c>
      <c r="F34" s="29" t="s">
        <v>72</v>
      </c>
      <c r="G34" s="29" t="s">
        <v>72</v>
      </c>
      <c r="H34" s="29" t="s">
        <v>72</v>
      </c>
      <c r="I34" s="29" t="s">
        <v>72</v>
      </c>
      <c r="J34" s="29" t="s">
        <v>72</v>
      </c>
      <c r="K34" s="29" t="s">
        <v>72</v>
      </c>
      <c r="L34" s="13">
        <v>23532</v>
      </c>
      <c r="M34" s="17">
        <v>3.1699999999999999E-2</v>
      </c>
      <c r="N34" s="11"/>
      <c r="O34" s="11"/>
      <c r="P34" s="11"/>
      <c r="Q34" s="11"/>
      <c r="R34" s="11"/>
      <c r="S34" s="11"/>
      <c r="T34" s="11"/>
      <c r="U34" s="11"/>
      <c r="V34" s="11"/>
      <c r="W34" s="11"/>
      <c r="X34" s="11"/>
      <c r="Y34" s="11"/>
      <c r="Z34" s="11"/>
      <c r="AA34" s="11"/>
      <c r="AB34" s="11"/>
      <c r="AC34" s="11"/>
      <c r="AD34" s="11"/>
      <c r="AE34" s="11"/>
      <c r="AF34" s="11"/>
      <c r="AG34" s="11"/>
      <c r="AH34" s="11"/>
      <c r="AI34" s="11"/>
      <c r="AJ34" s="11"/>
    </row>
    <row r="35" spans="1:36" x14ac:dyDescent="0.25">
      <c r="A35" s="33" t="s">
        <v>121</v>
      </c>
      <c r="B35" s="29" t="s">
        <v>72</v>
      </c>
      <c r="C35" s="29" t="s">
        <v>72</v>
      </c>
      <c r="D35" s="29" t="s">
        <v>72</v>
      </c>
      <c r="E35" s="29" t="s">
        <v>72</v>
      </c>
      <c r="F35" s="29" t="s">
        <v>72</v>
      </c>
      <c r="G35" s="29" t="s">
        <v>72</v>
      </c>
      <c r="H35" s="29" t="s">
        <v>72</v>
      </c>
      <c r="I35" s="29" t="s">
        <v>72</v>
      </c>
      <c r="J35" s="29" t="s">
        <v>72</v>
      </c>
      <c r="K35" s="29" t="s">
        <v>72</v>
      </c>
      <c r="L35" s="13">
        <v>144671</v>
      </c>
      <c r="M35" s="17">
        <v>0.19470000000000001</v>
      </c>
      <c r="N35" s="11"/>
      <c r="O35" s="11"/>
      <c r="P35" s="11"/>
      <c r="Q35" s="11"/>
      <c r="R35" s="11"/>
      <c r="S35" s="11"/>
      <c r="T35" s="11"/>
      <c r="U35" s="11"/>
      <c r="V35" s="11"/>
      <c r="W35" s="11"/>
      <c r="X35" s="11"/>
      <c r="Y35" s="11"/>
      <c r="Z35" s="11"/>
      <c r="AA35" s="11"/>
      <c r="AB35" s="11"/>
      <c r="AC35" s="11"/>
      <c r="AD35" s="11"/>
      <c r="AE35" s="11"/>
      <c r="AF35" s="11"/>
      <c r="AG35" s="11"/>
      <c r="AH35" s="11"/>
      <c r="AI35" s="11"/>
      <c r="AJ35" s="11"/>
    </row>
    <row r="36" spans="1:36" x14ac:dyDescent="0.25">
      <c r="A36" s="94" t="s">
        <v>75</v>
      </c>
      <c r="B36" s="95"/>
      <c r="C36" s="95"/>
      <c r="D36" s="95"/>
      <c r="E36" s="95"/>
      <c r="F36" s="95"/>
      <c r="G36" s="95"/>
      <c r="H36" s="95"/>
      <c r="I36" s="95"/>
      <c r="J36" s="95"/>
      <c r="K36" s="96"/>
      <c r="L36" s="97"/>
      <c r="M36" s="97"/>
    </row>
    <row r="37" spans="1:36" x14ac:dyDescent="0.25">
      <c r="A37" s="33" t="s">
        <v>13</v>
      </c>
      <c r="B37" s="29" t="s">
        <v>72</v>
      </c>
      <c r="C37" s="29" t="s">
        <v>72</v>
      </c>
      <c r="D37" s="13">
        <v>255503</v>
      </c>
      <c r="E37" s="17">
        <v>0.80279999999999996</v>
      </c>
      <c r="F37" s="13">
        <v>227369</v>
      </c>
      <c r="G37" s="17">
        <v>0.74680000000000002</v>
      </c>
      <c r="H37" s="13">
        <v>215081</v>
      </c>
      <c r="I37" s="17">
        <v>0.73229999999999995</v>
      </c>
      <c r="J37" s="29" t="s">
        <v>72</v>
      </c>
      <c r="K37" s="29" t="s">
        <v>72</v>
      </c>
      <c r="L37" s="13">
        <v>3964426</v>
      </c>
      <c r="M37" s="17">
        <v>0.74739999999999995</v>
      </c>
    </row>
    <row r="38" spans="1:36" x14ac:dyDescent="0.25">
      <c r="A38" s="33" t="s">
        <v>14</v>
      </c>
      <c r="B38" s="29" t="s">
        <v>72</v>
      </c>
      <c r="C38" s="29" t="s">
        <v>72</v>
      </c>
      <c r="D38" s="13">
        <v>17244</v>
      </c>
      <c r="E38" s="17">
        <v>5.4199999999999998E-2</v>
      </c>
      <c r="F38" s="13">
        <v>31472</v>
      </c>
      <c r="G38" s="17">
        <v>0.10340000000000001</v>
      </c>
      <c r="H38" s="13">
        <v>34522</v>
      </c>
      <c r="I38" s="17">
        <v>0.11749999999999999</v>
      </c>
      <c r="J38" s="13">
        <v>15186</v>
      </c>
      <c r="K38" s="17">
        <v>4.6800000000000001E-2</v>
      </c>
      <c r="L38" s="13">
        <v>379951</v>
      </c>
      <c r="M38" s="17">
        <v>7.1599999999999997E-2</v>
      </c>
    </row>
    <row r="39" spans="1:36" x14ac:dyDescent="0.25">
      <c r="A39" s="33" t="s">
        <v>15</v>
      </c>
      <c r="B39" s="29" t="s">
        <v>72</v>
      </c>
      <c r="C39" s="29" t="s">
        <v>72</v>
      </c>
      <c r="D39" s="13">
        <v>14780</v>
      </c>
      <c r="E39" s="17">
        <v>4.6399999999999997E-2</v>
      </c>
      <c r="F39" s="13">
        <v>8151</v>
      </c>
      <c r="G39" s="17">
        <v>2.6800000000000001E-2</v>
      </c>
      <c r="H39" s="29" t="s">
        <v>72</v>
      </c>
      <c r="I39" s="29" t="s">
        <v>72</v>
      </c>
      <c r="J39" s="29" t="s">
        <v>72</v>
      </c>
      <c r="K39" s="29" t="s">
        <v>72</v>
      </c>
      <c r="L39" s="13">
        <v>178707</v>
      </c>
      <c r="M39" s="17">
        <v>3.3700000000000001E-2</v>
      </c>
    </row>
    <row r="40" spans="1:36" x14ac:dyDescent="0.25">
      <c r="A40" s="34" t="s">
        <v>157</v>
      </c>
      <c r="B40" s="29" t="s">
        <v>72</v>
      </c>
      <c r="C40" s="29" t="s">
        <v>72</v>
      </c>
      <c r="D40" s="13">
        <v>30755</v>
      </c>
      <c r="E40" s="17">
        <v>9.6600000000000005E-2</v>
      </c>
      <c r="F40" s="13">
        <v>37464</v>
      </c>
      <c r="G40" s="17">
        <v>0.1231</v>
      </c>
      <c r="H40" s="13">
        <v>37587</v>
      </c>
      <c r="I40" s="17">
        <v>0.128</v>
      </c>
      <c r="J40" s="13">
        <v>39562</v>
      </c>
      <c r="K40" s="17">
        <v>0.122</v>
      </c>
      <c r="L40" s="13">
        <v>781370</v>
      </c>
      <c r="M40" s="17">
        <v>0.14729999999999999</v>
      </c>
    </row>
    <row r="41" spans="1:36" x14ac:dyDescent="0.25">
      <c r="A41" s="94" t="s">
        <v>26</v>
      </c>
      <c r="B41" s="95"/>
      <c r="C41" s="95"/>
      <c r="D41" s="95"/>
      <c r="E41" s="95"/>
      <c r="F41" s="95"/>
      <c r="G41" s="95"/>
      <c r="H41" s="95"/>
      <c r="I41" s="95"/>
      <c r="J41" s="95"/>
      <c r="K41" s="96"/>
      <c r="L41" s="97"/>
      <c r="M41" s="97"/>
    </row>
    <row r="42" spans="1:36" x14ac:dyDescent="0.25">
      <c r="A42" s="33" t="s">
        <v>19</v>
      </c>
      <c r="B42" s="13">
        <v>238371</v>
      </c>
      <c r="C42" s="17">
        <v>0.81210000000000004</v>
      </c>
      <c r="D42" s="13">
        <v>264189</v>
      </c>
      <c r="E42" s="17">
        <v>0.82679999999999998</v>
      </c>
      <c r="F42" s="13">
        <v>268069</v>
      </c>
      <c r="G42" s="17">
        <v>0.86199999999999999</v>
      </c>
      <c r="H42" s="13">
        <v>227848</v>
      </c>
      <c r="I42" s="17">
        <v>0.77780000000000005</v>
      </c>
      <c r="J42" s="13">
        <v>264367</v>
      </c>
      <c r="K42" s="17">
        <v>0.80900000000000005</v>
      </c>
      <c r="L42" s="13">
        <v>4171963</v>
      </c>
      <c r="M42" s="17">
        <v>0.78169999999999995</v>
      </c>
    </row>
    <row r="43" spans="1:36" x14ac:dyDescent="0.25">
      <c r="A43" s="33" t="s">
        <v>17</v>
      </c>
      <c r="B43" s="13">
        <v>32907</v>
      </c>
      <c r="C43" s="17">
        <v>0.11210000000000001</v>
      </c>
      <c r="D43" s="13">
        <v>38218</v>
      </c>
      <c r="E43" s="17">
        <v>0.1196</v>
      </c>
      <c r="F43" s="13">
        <v>27666</v>
      </c>
      <c r="G43" s="17">
        <v>8.8999999999999996E-2</v>
      </c>
      <c r="H43" s="13">
        <v>35369</v>
      </c>
      <c r="I43" s="17">
        <v>0.1207</v>
      </c>
      <c r="J43" s="13">
        <v>41719</v>
      </c>
      <c r="K43" s="17">
        <v>0.12770000000000001</v>
      </c>
      <c r="L43" s="13">
        <v>707190</v>
      </c>
      <c r="M43" s="17">
        <v>0.13250000000000001</v>
      </c>
    </row>
    <row r="44" spans="1:36" x14ac:dyDescent="0.25">
      <c r="A44" s="33" t="s">
        <v>18</v>
      </c>
      <c r="B44" s="13">
        <v>22232</v>
      </c>
      <c r="C44" s="17">
        <v>7.5700000000000003E-2</v>
      </c>
      <c r="D44" s="13">
        <v>17129</v>
      </c>
      <c r="E44" s="17">
        <v>5.3600000000000002E-2</v>
      </c>
      <c r="F44" s="13">
        <v>15237</v>
      </c>
      <c r="G44" s="17">
        <v>4.9000000000000002E-2</v>
      </c>
      <c r="H44" s="13">
        <v>29724</v>
      </c>
      <c r="I44" s="17">
        <v>0.10150000000000001</v>
      </c>
      <c r="J44" s="13">
        <v>20705</v>
      </c>
      <c r="K44" s="17">
        <v>6.3399999999999998E-2</v>
      </c>
      <c r="L44" s="13">
        <v>457771</v>
      </c>
      <c r="M44" s="17">
        <v>8.5800000000000001E-2</v>
      </c>
    </row>
    <row r="45" spans="1:36" x14ac:dyDescent="0.25">
      <c r="A45" s="3" t="s">
        <v>24</v>
      </c>
      <c r="B45" s="13">
        <v>30192</v>
      </c>
      <c r="C45" s="17">
        <v>0.58009999999999995</v>
      </c>
      <c r="D45" s="13">
        <v>34502</v>
      </c>
      <c r="E45" s="17">
        <v>0.62990000000000002</v>
      </c>
      <c r="F45" s="13">
        <v>27186</v>
      </c>
      <c r="G45" s="17">
        <v>0.63700000000000001</v>
      </c>
      <c r="H45" s="13">
        <v>46114</v>
      </c>
      <c r="I45" s="17">
        <v>0.70840000000000003</v>
      </c>
      <c r="J45" s="13">
        <v>39827</v>
      </c>
      <c r="K45" s="17">
        <v>0.67130000000000001</v>
      </c>
      <c r="L45" s="13">
        <v>723516</v>
      </c>
      <c r="M45" s="17">
        <v>0.63649999999999995</v>
      </c>
    </row>
    <row r="46" spans="1:36" x14ac:dyDescent="0.25">
      <c r="A46" s="3" t="s">
        <v>20</v>
      </c>
      <c r="B46" s="13">
        <v>21859</v>
      </c>
      <c r="C46" s="17">
        <v>0.4199</v>
      </c>
      <c r="D46" s="13">
        <v>20272</v>
      </c>
      <c r="E46" s="17">
        <v>0.37009999999999998</v>
      </c>
      <c r="F46" s="13">
        <v>15492</v>
      </c>
      <c r="G46" s="17">
        <v>0.36299999999999999</v>
      </c>
      <c r="H46" s="13">
        <v>18979</v>
      </c>
      <c r="I46" s="17">
        <v>0.29160000000000003</v>
      </c>
      <c r="J46" s="13">
        <v>19499</v>
      </c>
      <c r="K46" s="17">
        <v>0.32869999999999999</v>
      </c>
      <c r="L46" s="13">
        <v>413127</v>
      </c>
      <c r="M46" s="17">
        <v>0.36349999999999999</v>
      </c>
    </row>
    <row r="47" spans="1:36" x14ac:dyDescent="0.25">
      <c r="A47" s="92" t="s">
        <v>60</v>
      </c>
      <c r="B47" s="93"/>
      <c r="C47" s="93"/>
      <c r="D47" s="93"/>
      <c r="E47" s="93"/>
      <c r="F47" s="93"/>
      <c r="G47" s="93"/>
      <c r="H47" s="93"/>
      <c r="I47" s="93"/>
      <c r="J47" s="93"/>
      <c r="K47" s="93"/>
      <c r="L47" s="76"/>
      <c r="M47" s="76"/>
    </row>
    <row r="48" spans="1:36" x14ac:dyDescent="0.25">
      <c r="A48" s="94" t="s">
        <v>34</v>
      </c>
      <c r="B48" s="95"/>
      <c r="C48" s="95"/>
      <c r="D48" s="95"/>
      <c r="E48" s="95"/>
      <c r="F48" s="95"/>
      <c r="G48" s="95"/>
      <c r="H48" s="95"/>
      <c r="I48" s="95"/>
      <c r="J48" s="95"/>
      <c r="K48" s="96"/>
      <c r="L48" s="97"/>
      <c r="M48" s="97"/>
    </row>
    <row r="49" spans="1:36" x14ac:dyDescent="0.25">
      <c r="A49" s="33" t="s">
        <v>67</v>
      </c>
      <c r="B49" s="13">
        <v>45569</v>
      </c>
      <c r="C49" s="17">
        <v>0.1547</v>
      </c>
      <c r="D49" s="13">
        <v>45189</v>
      </c>
      <c r="E49" s="17">
        <v>0.1411</v>
      </c>
      <c r="F49" s="13">
        <v>43698</v>
      </c>
      <c r="G49" s="17">
        <v>0.14030000000000001</v>
      </c>
      <c r="H49" s="13">
        <v>45561</v>
      </c>
      <c r="I49" s="17">
        <v>0.1542</v>
      </c>
      <c r="J49" s="13">
        <v>44991</v>
      </c>
      <c r="K49" s="17">
        <v>0.13789999999999999</v>
      </c>
      <c r="L49" s="13">
        <v>837470</v>
      </c>
      <c r="M49" s="17">
        <v>0.15679999999999999</v>
      </c>
    </row>
    <row r="50" spans="1:36" x14ac:dyDescent="0.25">
      <c r="A50" s="27" t="s">
        <v>158</v>
      </c>
      <c r="B50" s="29" t="s">
        <v>72</v>
      </c>
      <c r="C50" s="29" t="s">
        <v>72</v>
      </c>
      <c r="D50" s="29" t="s">
        <v>72</v>
      </c>
      <c r="E50" s="29" t="s">
        <v>72</v>
      </c>
      <c r="F50" s="29" t="s">
        <v>72</v>
      </c>
      <c r="G50" s="29" t="s">
        <v>72</v>
      </c>
      <c r="H50" s="29" t="s">
        <v>72</v>
      </c>
      <c r="I50" s="29" t="s">
        <v>72</v>
      </c>
      <c r="J50" s="13">
        <v>28319</v>
      </c>
      <c r="K50" s="17">
        <v>0.6321</v>
      </c>
      <c r="L50" s="13">
        <v>594433</v>
      </c>
      <c r="M50" s="17">
        <v>0.72519999999999996</v>
      </c>
      <c r="N50" s="11"/>
      <c r="O50" s="11"/>
      <c r="P50" s="11"/>
      <c r="Q50" s="11"/>
      <c r="R50" s="11"/>
      <c r="S50" s="11"/>
      <c r="T50" s="11"/>
      <c r="U50" s="11"/>
      <c r="V50" s="11"/>
      <c r="W50" s="11"/>
      <c r="X50" s="11"/>
      <c r="Y50" s="11"/>
      <c r="Z50" s="11"/>
      <c r="AA50" s="11"/>
      <c r="AB50" s="11"/>
      <c r="AC50" s="11"/>
      <c r="AD50" s="11"/>
      <c r="AE50" s="11"/>
      <c r="AF50" s="11"/>
      <c r="AG50" s="11"/>
      <c r="AH50" s="11"/>
      <c r="AI50" s="11"/>
      <c r="AJ50" s="11"/>
    </row>
    <row r="51" spans="1:36" x14ac:dyDescent="0.25">
      <c r="A51" s="27" t="s">
        <v>159</v>
      </c>
      <c r="B51" s="29" t="s">
        <v>72</v>
      </c>
      <c r="C51" s="29" t="s">
        <v>72</v>
      </c>
      <c r="D51" s="29" t="s">
        <v>72</v>
      </c>
      <c r="E51" s="29" t="s">
        <v>72</v>
      </c>
      <c r="F51" s="29" t="s">
        <v>72</v>
      </c>
      <c r="G51" s="29" t="s">
        <v>72</v>
      </c>
      <c r="H51" s="29" t="s">
        <v>72</v>
      </c>
      <c r="I51" s="29" t="s">
        <v>72</v>
      </c>
      <c r="J51" s="13">
        <v>20771</v>
      </c>
      <c r="K51" s="17">
        <v>0.46360000000000001</v>
      </c>
      <c r="L51" s="13">
        <v>354986</v>
      </c>
      <c r="M51" s="17">
        <v>0.43309999999999998</v>
      </c>
      <c r="N51" s="11"/>
      <c r="O51" s="11"/>
      <c r="P51" s="11"/>
      <c r="Q51" s="11"/>
      <c r="R51" s="11"/>
      <c r="S51" s="11"/>
      <c r="T51" s="11"/>
      <c r="U51" s="11"/>
      <c r="V51" s="11"/>
      <c r="W51" s="11"/>
      <c r="X51" s="11"/>
      <c r="Y51" s="11"/>
      <c r="Z51" s="11"/>
      <c r="AA51" s="11"/>
      <c r="AB51" s="11"/>
      <c r="AC51" s="11"/>
      <c r="AD51" s="11"/>
      <c r="AE51" s="11"/>
      <c r="AF51" s="11"/>
      <c r="AG51" s="11"/>
      <c r="AH51" s="11"/>
      <c r="AI51" s="11"/>
      <c r="AJ51" s="11"/>
    </row>
    <row r="52" spans="1:36" x14ac:dyDescent="0.25">
      <c r="A52" s="33" t="s">
        <v>36</v>
      </c>
      <c r="B52" s="13">
        <v>21135</v>
      </c>
      <c r="C52" s="17">
        <v>8.4599999999999995E-2</v>
      </c>
      <c r="D52" s="13">
        <v>16647</v>
      </c>
      <c r="E52" s="17">
        <v>6.1600000000000002E-2</v>
      </c>
      <c r="F52" s="13">
        <v>16395</v>
      </c>
      <c r="G52" s="17">
        <v>6.1899999999999997E-2</v>
      </c>
      <c r="H52" s="13">
        <v>30161</v>
      </c>
      <c r="I52" s="17">
        <v>0.1086</v>
      </c>
      <c r="J52" s="13">
        <v>35539</v>
      </c>
      <c r="K52" s="17">
        <v>0.1149</v>
      </c>
      <c r="L52" s="13">
        <v>570212</v>
      </c>
      <c r="M52" s="17">
        <v>0.1138</v>
      </c>
    </row>
    <row r="53" spans="1:36" x14ac:dyDescent="0.25">
      <c r="A53" s="27" t="s">
        <v>158</v>
      </c>
      <c r="B53" s="29" t="s">
        <v>72</v>
      </c>
      <c r="C53" s="29" t="s">
        <v>72</v>
      </c>
      <c r="D53" s="29" t="s">
        <v>72</v>
      </c>
      <c r="E53" s="29" t="s">
        <v>72</v>
      </c>
      <c r="F53" s="29" t="s">
        <v>72</v>
      </c>
      <c r="G53" s="29" t="s">
        <v>72</v>
      </c>
      <c r="H53" s="29" t="s">
        <v>72</v>
      </c>
      <c r="I53" s="29" t="s">
        <v>72</v>
      </c>
      <c r="J53" s="29" t="s">
        <v>72</v>
      </c>
      <c r="K53" s="29" t="s">
        <v>72</v>
      </c>
      <c r="L53" s="13">
        <v>358711</v>
      </c>
      <c r="M53" s="17">
        <v>0.64500000000000002</v>
      </c>
    </row>
    <row r="54" spans="1:36" x14ac:dyDescent="0.25">
      <c r="A54" s="27" t="s">
        <v>159</v>
      </c>
      <c r="B54" s="29" t="s">
        <v>72</v>
      </c>
      <c r="C54" s="29" t="s">
        <v>72</v>
      </c>
      <c r="D54" s="29" t="s">
        <v>72</v>
      </c>
      <c r="E54" s="29" t="s">
        <v>72</v>
      </c>
      <c r="F54" s="29" t="s">
        <v>72</v>
      </c>
      <c r="G54" s="29" t="s">
        <v>72</v>
      </c>
      <c r="H54" s="29" t="s">
        <v>72</v>
      </c>
      <c r="I54" s="29" t="s">
        <v>72</v>
      </c>
      <c r="J54" s="13">
        <v>13983</v>
      </c>
      <c r="K54" s="17">
        <v>0.4194</v>
      </c>
      <c r="L54" s="13">
        <v>276368</v>
      </c>
      <c r="M54" s="17">
        <v>0.49690000000000001</v>
      </c>
    </row>
    <row r="55" spans="1:36" x14ac:dyDescent="0.25">
      <c r="A55" s="33" t="s">
        <v>35</v>
      </c>
      <c r="B55" s="13">
        <v>23646</v>
      </c>
      <c r="C55" s="17">
        <v>8.1199999999999994E-2</v>
      </c>
      <c r="D55" s="13">
        <v>24814</v>
      </c>
      <c r="E55" s="17">
        <v>7.7499999999999999E-2</v>
      </c>
      <c r="F55" s="13">
        <v>21410</v>
      </c>
      <c r="G55" s="17">
        <v>6.8699999999999997E-2</v>
      </c>
      <c r="H55" s="13">
        <v>27050</v>
      </c>
      <c r="I55" s="17">
        <v>9.1399999999999995E-2</v>
      </c>
      <c r="J55" s="13">
        <v>27074</v>
      </c>
      <c r="K55" s="17">
        <v>8.3099999999999993E-2</v>
      </c>
      <c r="L55" s="13">
        <v>605943</v>
      </c>
      <c r="M55" s="17">
        <v>0.1134</v>
      </c>
    </row>
    <row r="56" spans="1:36" x14ac:dyDescent="0.25">
      <c r="A56" s="27" t="s">
        <v>158</v>
      </c>
      <c r="B56" s="29" t="s">
        <v>72</v>
      </c>
      <c r="C56" s="29" t="s">
        <v>72</v>
      </c>
      <c r="D56" s="29" t="s">
        <v>72</v>
      </c>
      <c r="E56" s="29" t="s">
        <v>72</v>
      </c>
      <c r="F56" s="29" t="s">
        <v>72</v>
      </c>
      <c r="G56" s="29" t="s">
        <v>72</v>
      </c>
      <c r="H56" s="29" t="s">
        <v>72</v>
      </c>
      <c r="I56" s="29" t="s">
        <v>72</v>
      </c>
      <c r="J56" s="29" t="s">
        <v>72</v>
      </c>
      <c r="K56" s="29" t="s">
        <v>72</v>
      </c>
      <c r="L56" s="13">
        <v>459217</v>
      </c>
      <c r="M56" s="17">
        <v>0.76729999999999998</v>
      </c>
    </row>
    <row r="57" spans="1:36" x14ac:dyDescent="0.25">
      <c r="A57" s="27" t="s">
        <v>159</v>
      </c>
      <c r="B57" s="29" t="s">
        <v>72</v>
      </c>
      <c r="C57" s="29" t="s">
        <v>72</v>
      </c>
      <c r="D57" s="29" t="s">
        <v>72</v>
      </c>
      <c r="E57" s="29" t="s">
        <v>72</v>
      </c>
      <c r="F57" s="29" t="s">
        <v>72</v>
      </c>
      <c r="G57" s="29" t="s">
        <v>72</v>
      </c>
      <c r="H57" s="29" t="s">
        <v>72</v>
      </c>
      <c r="I57" s="29" t="s">
        <v>72</v>
      </c>
      <c r="J57" s="29">
        <v>12720</v>
      </c>
      <c r="K57" s="41">
        <v>0.4698</v>
      </c>
      <c r="L57" s="13">
        <v>223579</v>
      </c>
      <c r="M57" s="17">
        <v>0.37359999999999999</v>
      </c>
    </row>
    <row r="58" spans="1:36" x14ac:dyDescent="0.25">
      <c r="A58" s="33" t="s">
        <v>62</v>
      </c>
      <c r="B58" s="13" t="s">
        <v>72</v>
      </c>
      <c r="C58" s="13" t="s">
        <v>72</v>
      </c>
      <c r="D58" s="13" t="s">
        <v>72</v>
      </c>
      <c r="E58" s="13" t="s">
        <v>72</v>
      </c>
      <c r="F58" s="13">
        <v>10028</v>
      </c>
      <c r="G58" s="17">
        <v>3.2099999999999997E-2</v>
      </c>
      <c r="H58" s="13">
        <v>12358</v>
      </c>
      <c r="I58" s="17">
        <v>4.1700000000000001E-2</v>
      </c>
      <c r="J58" s="13">
        <v>10201</v>
      </c>
      <c r="K58" s="17">
        <v>3.1099999999999999E-2</v>
      </c>
      <c r="L58" s="13">
        <v>296844</v>
      </c>
      <c r="M58" s="17">
        <v>5.5199999999999999E-2</v>
      </c>
    </row>
    <row r="59" spans="1:36" x14ac:dyDescent="0.25">
      <c r="A59" s="27" t="s">
        <v>158</v>
      </c>
      <c r="B59" s="29" t="s">
        <v>72</v>
      </c>
      <c r="C59" s="29" t="s">
        <v>72</v>
      </c>
      <c r="D59" s="29" t="s">
        <v>72</v>
      </c>
      <c r="E59" s="29" t="s">
        <v>72</v>
      </c>
      <c r="F59" s="29" t="s">
        <v>72</v>
      </c>
      <c r="G59" s="29" t="s">
        <v>72</v>
      </c>
      <c r="H59" s="29" t="s">
        <v>72</v>
      </c>
      <c r="I59" s="29" t="s">
        <v>72</v>
      </c>
      <c r="J59" s="29" t="s">
        <v>72</v>
      </c>
      <c r="K59" s="29" t="s">
        <v>72</v>
      </c>
      <c r="L59" s="13">
        <v>185591</v>
      </c>
      <c r="M59" s="17">
        <v>0.64159999999999995</v>
      </c>
      <c r="N59" s="11"/>
      <c r="O59" s="11"/>
      <c r="P59" s="11"/>
      <c r="Q59" s="11"/>
      <c r="R59" s="11"/>
      <c r="S59" s="11"/>
      <c r="T59" s="11"/>
      <c r="U59" s="11"/>
      <c r="V59" s="11"/>
      <c r="W59" s="11"/>
      <c r="X59" s="11"/>
      <c r="Y59" s="11"/>
      <c r="Z59" s="11"/>
      <c r="AA59" s="11"/>
      <c r="AB59" s="11"/>
      <c r="AC59" s="11"/>
      <c r="AD59" s="11"/>
      <c r="AE59" s="11"/>
      <c r="AF59" s="11"/>
      <c r="AG59" s="11"/>
      <c r="AH59" s="11"/>
      <c r="AI59" s="11"/>
      <c r="AJ59" s="11"/>
    </row>
    <row r="60" spans="1:36" x14ac:dyDescent="0.25">
      <c r="A60" s="27" t="s">
        <v>159</v>
      </c>
      <c r="B60" s="29" t="s">
        <v>72</v>
      </c>
      <c r="C60" s="29" t="s">
        <v>72</v>
      </c>
      <c r="D60" s="29" t="s">
        <v>72</v>
      </c>
      <c r="E60" s="29" t="s">
        <v>72</v>
      </c>
      <c r="F60" s="29" t="s">
        <v>72</v>
      </c>
      <c r="G60" s="29" t="s">
        <v>72</v>
      </c>
      <c r="H60" s="29" t="s">
        <v>72</v>
      </c>
      <c r="I60" s="29" t="s">
        <v>72</v>
      </c>
      <c r="J60" s="29" t="s">
        <v>72</v>
      </c>
      <c r="K60" s="29" t="s">
        <v>72</v>
      </c>
      <c r="L60" s="13">
        <v>168922</v>
      </c>
      <c r="M60" s="17">
        <v>0.58399999999999996</v>
      </c>
      <c r="N60" s="11"/>
      <c r="O60" s="11"/>
      <c r="P60" s="11"/>
      <c r="Q60" s="11"/>
      <c r="R60" s="11"/>
      <c r="S60" s="11"/>
      <c r="T60" s="11"/>
      <c r="U60" s="11"/>
      <c r="V60" s="11"/>
      <c r="W60" s="11"/>
      <c r="X60" s="11"/>
      <c r="Y60" s="11"/>
      <c r="Z60" s="11"/>
      <c r="AA60" s="11"/>
      <c r="AB60" s="11"/>
      <c r="AC60" s="11"/>
      <c r="AD60" s="11"/>
      <c r="AE60" s="11"/>
      <c r="AF60" s="11"/>
      <c r="AG60" s="11"/>
      <c r="AH60" s="11"/>
      <c r="AI60" s="11"/>
      <c r="AJ60" s="11"/>
    </row>
    <row r="61" spans="1:36" x14ac:dyDescent="0.25">
      <c r="A61" s="63" t="s">
        <v>173</v>
      </c>
      <c r="B61" s="13" t="s">
        <v>72</v>
      </c>
      <c r="C61" s="13" t="s">
        <v>72</v>
      </c>
      <c r="D61" s="13" t="s">
        <v>72</v>
      </c>
      <c r="E61" s="13" t="s">
        <v>72</v>
      </c>
      <c r="F61" s="13">
        <v>15707</v>
      </c>
      <c r="G61" s="17">
        <v>9.7199999999999995E-2</v>
      </c>
      <c r="H61" s="13">
        <v>16125</v>
      </c>
      <c r="I61" s="17">
        <v>0.1168</v>
      </c>
      <c r="J61" s="13">
        <v>23523</v>
      </c>
      <c r="K61" s="17">
        <v>0.14019999999999999</v>
      </c>
      <c r="L61" s="13">
        <v>345778</v>
      </c>
      <c r="M61" s="17">
        <v>0.1328</v>
      </c>
    </row>
    <row r="62" spans="1:36" x14ac:dyDescent="0.25">
      <c r="A62" s="28" t="s">
        <v>104</v>
      </c>
      <c r="B62" s="29" t="s">
        <v>72</v>
      </c>
      <c r="C62" s="29" t="s">
        <v>72</v>
      </c>
      <c r="D62" s="29" t="s">
        <v>72</v>
      </c>
      <c r="E62" s="29" t="s">
        <v>72</v>
      </c>
      <c r="F62" s="29" t="s">
        <v>72</v>
      </c>
      <c r="G62" s="29" t="s">
        <v>72</v>
      </c>
      <c r="H62" s="29" t="s">
        <v>72</v>
      </c>
      <c r="I62" s="29" t="s">
        <v>72</v>
      </c>
      <c r="J62" s="13">
        <v>20949</v>
      </c>
      <c r="K62" s="17">
        <v>6.4000000000000001E-2</v>
      </c>
      <c r="L62" s="13">
        <v>291358</v>
      </c>
      <c r="M62" s="17">
        <v>5.4300000000000001E-2</v>
      </c>
      <c r="N62" s="11"/>
      <c r="O62" s="11"/>
      <c r="P62" s="11"/>
      <c r="Q62" s="11"/>
      <c r="R62" s="11"/>
      <c r="S62" s="11"/>
      <c r="T62" s="11"/>
      <c r="U62" s="11"/>
      <c r="V62" s="11"/>
      <c r="W62" s="11"/>
      <c r="X62" s="11"/>
      <c r="Y62" s="11"/>
      <c r="Z62" s="11"/>
      <c r="AA62" s="11"/>
      <c r="AB62" s="11"/>
      <c r="AC62" s="11"/>
      <c r="AD62" s="11"/>
      <c r="AE62" s="11"/>
      <c r="AF62" s="11"/>
      <c r="AG62" s="11"/>
      <c r="AH62" s="11"/>
      <c r="AI62" s="11"/>
      <c r="AJ62" s="11"/>
    </row>
    <row r="63" spans="1:36" x14ac:dyDescent="0.25">
      <c r="A63" s="28" t="s">
        <v>105</v>
      </c>
      <c r="B63" s="29" t="s">
        <v>72</v>
      </c>
      <c r="C63" s="29" t="s">
        <v>72</v>
      </c>
      <c r="D63" s="29" t="s">
        <v>72</v>
      </c>
      <c r="E63" s="29" t="s">
        <v>72</v>
      </c>
      <c r="F63" s="29" t="s">
        <v>72</v>
      </c>
      <c r="G63" s="29" t="s">
        <v>72</v>
      </c>
      <c r="H63" s="29" t="s">
        <v>72</v>
      </c>
      <c r="I63" s="29" t="s">
        <v>72</v>
      </c>
      <c r="J63" s="13">
        <v>17901</v>
      </c>
      <c r="K63" s="17">
        <v>5.4699999999999999E-2</v>
      </c>
      <c r="L63" s="13">
        <v>295586</v>
      </c>
      <c r="M63" s="17">
        <v>5.5199999999999999E-2</v>
      </c>
      <c r="N63" s="11"/>
      <c r="O63" s="11"/>
      <c r="P63" s="11"/>
      <c r="Q63" s="11"/>
      <c r="R63" s="11"/>
      <c r="S63" s="11"/>
      <c r="T63" s="11"/>
      <c r="U63" s="11"/>
      <c r="V63" s="11"/>
      <c r="W63" s="11"/>
      <c r="X63" s="11"/>
      <c r="Y63" s="11"/>
      <c r="Z63" s="11"/>
      <c r="AA63" s="11"/>
      <c r="AB63" s="11"/>
      <c r="AC63" s="11"/>
      <c r="AD63" s="11"/>
      <c r="AE63" s="11"/>
      <c r="AF63" s="11"/>
      <c r="AG63" s="11"/>
      <c r="AH63" s="11"/>
      <c r="AI63" s="11"/>
      <c r="AJ63" s="11"/>
    </row>
    <row r="64" spans="1:36" x14ac:dyDescent="0.25">
      <c r="A64" s="28" t="s">
        <v>106</v>
      </c>
      <c r="B64" s="29" t="s">
        <v>72</v>
      </c>
      <c r="C64" s="29" t="s">
        <v>72</v>
      </c>
      <c r="D64" s="29" t="s">
        <v>72</v>
      </c>
      <c r="E64" s="29" t="s">
        <v>72</v>
      </c>
      <c r="F64" s="29" t="s">
        <v>72</v>
      </c>
      <c r="G64" s="29" t="s">
        <v>72</v>
      </c>
      <c r="H64" s="29" t="s">
        <v>72</v>
      </c>
      <c r="I64" s="29" t="s">
        <v>72</v>
      </c>
      <c r="J64" s="13">
        <v>15907</v>
      </c>
      <c r="K64" s="17">
        <v>4.8800000000000003E-2</v>
      </c>
      <c r="L64" s="13">
        <v>297652</v>
      </c>
      <c r="M64" s="17">
        <v>5.5500000000000001E-2</v>
      </c>
      <c r="N64" s="11"/>
      <c r="O64" s="11"/>
      <c r="P64" s="11"/>
      <c r="Q64" s="11"/>
      <c r="R64" s="11"/>
      <c r="S64" s="11"/>
      <c r="T64" s="11"/>
      <c r="U64" s="11"/>
      <c r="V64" s="11"/>
      <c r="W64" s="11"/>
      <c r="X64" s="11"/>
      <c r="Y64" s="11"/>
      <c r="Z64" s="11"/>
      <c r="AA64" s="11"/>
      <c r="AB64" s="11"/>
      <c r="AC64" s="11"/>
      <c r="AD64" s="11"/>
      <c r="AE64" s="11"/>
      <c r="AF64" s="11"/>
      <c r="AG64" s="11"/>
      <c r="AH64" s="11"/>
      <c r="AI64" s="11"/>
      <c r="AJ64" s="11"/>
    </row>
    <row r="65" spans="1:36" x14ac:dyDescent="0.25">
      <c r="A65" s="28" t="s">
        <v>107</v>
      </c>
      <c r="B65" s="29" t="s">
        <v>72</v>
      </c>
      <c r="C65" s="29" t="s">
        <v>72</v>
      </c>
      <c r="D65" s="29" t="s">
        <v>72</v>
      </c>
      <c r="E65" s="29" t="s">
        <v>72</v>
      </c>
      <c r="F65" s="29" t="s">
        <v>72</v>
      </c>
      <c r="G65" s="29" t="s">
        <v>72</v>
      </c>
      <c r="H65" s="29" t="s">
        <v>72</v>
      </c>
      <c r="I65" s="29" t="s">
        <v>72</v>
      </c>
      <c r="J65" s="13">
        <v>19600</v>
      </c>
      <c r="K65" s="17">
        <v>5.9900000000000002E-2</v>
      </c>
      <c r="L65" s="13">
        <v>386408</v>
      </c>
      <c r="M65" s="17">
        <v>7.2099999999999997E-2</v>
      </c>
      <c r="N65" s="11"/>
      <c r="O65" s="11"/>
      <c r="P65" s="11"/>
      <c r="Q65" s="11"/>
      <c r="R65" s="11"/>
      <c r="S65" s="11"/>
      <c r="T65" s="11"/>
      <c r="U65" s="11"/>
      <c r="V65" s="11"/>
      <c r="W65" s="11"/>
      <c r="X65" s="11"/>
      <c r="Y65" s="11"/>
      <c r="Z65" s="11"/>
      <c r="AA65" s="11"/>
      <c r="AB65" s="11"/>
      <c r="AC65" s="11"/>
      <c r="AD65" s="11"/>
      <c r="AE65" s="11"/>
      <c r="AF65" s="11"/>
      <c r="AG65" s="11"/>
      <c r="AH65" s="11"/>
      <c r="AI65" s="11"/>
      <c r="AJ65" s="11"/>
    </row>
    <row r="66" spans="1:36" x14ac:dyDescent="0.25">
      <c r="A66" s="92" t="s">
        <v>59</v>
      </c>
      <c r="B66" s="93"/>
      <c r="C66" s="93"/>
      <c r="D66" s="93"/>
      <c r="E66" s="93"/>
      <c r="F66" s="93"/>
      <c r="G66" s="93"/>
      <c r="H66" s="93"/>
      <c r="I66" s="93"/>
      <c r="J66" s="93"/>
      <c r="K66" s="93"/>
      <c r="L66" s="76"/>
      <c r="M66" s="76"/>
    </row>
    <row r="67" spans="1:36" x14ac:dyDescent="0.25">
      <c r="A67" s="33" t="s">
        <v>30</v>
      </c>
      <c r="B67" s="13">
        <v>195420</v>
      </c>
      <c r="C67" s="17">
        <v>0.66790000000000005</v>
      </c>
      <c r="D67" s="13">
        <v>199494</v>
      </c>
      <c r="E67" s="17">
        <v>0.62339999999999995</v>
      </c>
      <c r="F67" s="13">
        <v>211052</v>
      </c>
      <c r="G67" s="17">
        <v>0.67889999999999995</v>
      </c>
      <c r="H67" s="13">
        <v>188294</v>
      </c>
      <c r="I67" s="17">
        <v>0.64219999999999999</v>
      </c>
      <c r="J67" s="13">
        <v>234918</v>
      </c>
      <c r="K67" s="17">
        <v>0.72009999999999996</v>
      </c>
      <c r="L67" s="13">
        <v>3549819</v>
      </c>
      <c r="M67" s="17">
        <v>0.66400000000000003</v>
      </c>
    </row>
    <row r="68" spans="1:36" x14ac:dyDescent="0.25">
      <c r="A68" s="33" t="s">
        <v>31</v>
      </c>
      <c r="B68" s="13">
        <v>174376</v>
      </c>
      <c r="C68" s="17">
        <v>0.59409999999999996</v>
      </c>
      <c r="D68" s="13">
        <v>181856</v>
      </c>
      <c r="E68" s="17">
        <v>0.57599999999999996</v>
      </c>
      <c r="F68" s="13">
        <v>196451</v>
      </c>
      <c r="G68" s="17">
        <v>0.63319999999999999</v>
      </c>
      <c r="H68" s="13">
        <v>195735</v>
      </c>
      <c r="I68" s="17">
        <v>0.67930000000000001</v>
      </c>
      <c r="J68" s="13">
        <v>232175</v>
      </c>
      <c r="K68" s="17">
        <v>0.7097</v>
      </c>
      <c r="L68" s="13">
        <v>3726709</v>
      </c>
      <c r="M68" s="17">
        <v>0.7026</v>
      </c>
    </row>
    <row r="69" spans="1:36" x14ac:dyDescent="0.25">
      <c r="A69" s="33" t="s">
        <v>32</v>
      </c>
      <c r="B69" s="13" t="s">
        <v>72</v>
      </c>
      <c r="C69" s="17" t="s">
        <v>72</v>
      </c>
      <c r="D69" s="13" t="s">
        <v>72</v>
      </c>
      <c r="E69" s="17" t="s">
        <v>72</v>
      </c>
      <c r="F69" s="13">
        <v>259542</v>
      </c>
      <c r="G69" s="17">
        <v>0.83879999999999999</v>
      </c>
      <c r="H69" s="13">
        <v>240740</v>
      </c>
      <c r="I69" s="17">
        <v>0.81359999999999999</v>
      </c>
      <c r="J69" s="13">
        <v>290902</v>
      </c>
      <c r="K69" s="17">
        <v>0.89490000000000003</v>
      </c>
      <c r="L69" s="13">
        <v>4484274</v>
      </c>
      <c r="M69" s="17">
        <v>0.83830000000000005</v>
      </c>
    </row>
    <row r="70" spans="1:36" x14ac:dyDescent="0.25">
      <c r="A70" s="33" t="s">
        <v>33</v>
      </c>
      <c r="B70" s="13" t="s">
        <v>72</v>
      </c>
      <c r="C70" s="17" t="s">
        <v>72</v>
      </c>
      <c r="D70" s="13" t="s">
        <v>72</v>
      </c>
      <c r="E70" s="17" t="s">
        <v>72</v>
      </c>
      <c r="F70" s="13">
        <v>49883</v>
      </c>
      <c r="G70" s="17">
        <v>0.16120000000000001</v>
      </c>
      <c r="H70" s="13">
        <v>55144</v>
      </c>
      <c r="I70" s="17">
        <v>0.18640000000000001</v>
      </c>
      <c r="J70" s="13">
        <v>34158</v>
      </c>
      <c r="K70" s="17">
        <v>0.1051</v>
      </c>
      <c r="L70" s="13">
        <v>864655</v>
      </c>
      <c r="M70" s="17">
        <v>0.16170000000000001</v>
      </c>
    </row>
    <row r="71" spans="1:36" x14ac:dyDescent="0.25">
      <c r="A71" s="92" t="s">
        <v>78</v>
      </c>
      <c r="B71" s="93"/>
      <c r="C71" s="93"/>
      <c r="D71" s="93"/>
      <c r="E71" s="93"/>
      <c r="F71" s="93"/>
      <c r="G71" s="93"/>
      <c r="H71" s="93"/>
      <c r="I71" s="93"/>
      <c r="J71" s="93"/>
      <c r="K71" s="93"/>
      <c r="L71" s="76"/>
      <c r="M71" s="76"/>
    </row>
    <row r="72" spans="1:36" x14ac:dyDescent="0.25">
      <c r="A72" s="30" t="s">
        <v>161</v>
      </c>
      <c r="B72" s="13" t="s">
        <v>72</v>
      </c>
      <c r="C72" s="13" t="str">
        <f>Colorado!$C$85</f>
        <v>NA</v>
      </c>
      <c r="D72" s="13" t="str">
        <f>Colorado!$D$85</f>
        <v>NA</v>
      </c>
      <c r="E72" s="13" t="str">
        <f>Colorado!$E$85</f>
        <v>NA</v>
      </c>
      <c r="F72" s="13">
        <v>262102</v>
      </c>
      <c r="G72" s="17">
        <v>0.92110000000000003</v>
      </c>
      <c r="H72" s="13">
        <v>242900</v>
      </c>
      <c r="I72" s="17">
        <v>0.90100000000000002</v>
      </c>
      <c r="J72" s="13">
        <v>265747</v>
      </c>
      <c r="K72" s="17">
        <v>0.85980000000000001</v>
      </c>
      <c r="L72" s="13">
        <v>4358606</v>
      </c>
      <c r="M72" s="17">
        <v>0.88219999999999998</v>
      </c>
    </row>
    <row r="73" spans="1:36" x14ac:dyDescent="0.25">
      <c r="A73" s="30" t="s">
        <v>162</v>
      </c>
      <c r="B73" s="13" t="str">
        <f>Colorado!$B$86</f>
        <v>NA</v>
      </c>
      <c r="C73" s="13" t="str">
        <f>Colorado!$C$86</f>
        <v>NA</v>
      </c>
      <c r="D73" s="13" t="str">
        <f>Colorado!$D$86</f>
        <v>NA</v>
      </c>
      <c r="E73" s="13" t="str">
        <f>Colorado!$E$86</f>
        <v>NA</v>
      </c>
      <c r="F73" s="13">
        <v>22447</v>
      </c>
      <c r="G73" s="17">
        <v>7.8899999999999998E-2</v>
      </c>
      <c r="H73" s="13">
        <v>26695</v>
      </c>
      <c r="I73" s="17">
        <v>9.9000000000000005E-2</v>
      </c>
      <c r="J73" s="13">
        <v>43332</v>
      </c>
      <c r="K73" s="17">
        <v>0.14019999999999999</v>
      </c>
      <c r="L73" s="13">
        <v>581751</v>
      </c>
      <c r="M73" s="17">
        <v>0.1178</v>
      </c>
    </row>
    <row r="74" spans="1:36" x14ac:dyDescent="0.25">
      <c r="A74" s="64" t="s">
        <v>163</v>
      </c>
      <c r="B74" s="13" t="str">
        <f>Colorado!$B$87</f>
        <v>NA</v>
      </c>
      <c r="C74" s="13" t="str">
        <f>Colorado!$C$87</f>
        <v>NA</v>
      </c>
      <c r="D74" s="13" t="str">
        <f>Colorado!$D$87</f>
        <v>NA</v>
      </c>
      <c r="E74" s="13" t="str">
        <f>Colorado!$E$87</f>
        <v>NA</v>
      </c>
      <c r="F74" s="13">
        <v>21412</v>
      </c>
      <c r="G74" s="17">
        <v>7.3899999999999993E-2</v>
      </c>
      <c r="H74" s="13">
        <v>21222</v>
      </c>
      <c r="I74" s="17">
        <v>7.5499999999999998E-2</v>
      </c>
      <c r="J74" s="13">
        <v>25060</v>
      </c>
      <c r="K74" s="17">
        <v>8.0399999999999999E-2</v>
      </c>
      <c r="L74" s="13">
        <v>381689</v>
      </c>
      <c r="M74" s="17">
        <v>7.5999999999999998E-2</v>
      </c>
    </row>
    <row r="75" spans="1:36" x14ac:dyDescent="0.25">
      <c r="A75" s="32" t="s">
        <v>108</v>
      </c>
      <c r="B75" s="13" t="s">
        <v>72</v>
      </c>
      <c r="C75" s="13" t="s">
        <v>72</v>
      </c>
      <c r="D75" s="13" t="s">
        <v>72</v>
      </c>
      <c r="E75" s="13" t="s">
        <v>72</v>
      </c>
      <c r="F75" s="13" t="s">
        <v>72</v>
      </c>
      <c r="G75" s="13" t="s">
        <v>72</v>
      </c>
      <c r="H75" s="13" t="s">
        <v>72</v>
      </c>
      <c r="I75" s="13" t="s">
        <v>72</v>
      </c>
      <c r="J75" s="13">
        <v>53202</v>
      </c>
      <c r="K75" s="17">
        <v>0.17130000000000001</v>
      </c>
      <c r="L75" s="13">
        <v>800880</v>
      </c>
      <c r="M75" s="17">
        <v>0.1603</v>
      </c>
      <c r="N75" s="11"/>
      <c r="O75" s="11"/>
      <c r="P75" s="11"/>
      <c r="Q75" s="11"/>
      <c r="R75" s="11"/>
      <c r="S75" s="11"/>
      <c r="T75" s="11"/>
      <c r="U75" s="11"/>
      <c r="V75" s="11"/>
      <c r="W75" s="11"/>
      <c r="X75" s="11"/>
      <c r="Y75" s="11"/>
      <c r="Z75" s="11"/>
      <c r="AA75" s="11"/>
      <c r="AB75" s="11"/>
      <c r="AC75" s="11"/>
      <c r="AD75" s="11"/>
      <c r="AE75" s="11"/>
      <c r="AF75" s="11"/>
      <c r="AG75" s="11"/>
      <c r="AH75" s="11"/>
      <c r="AI75" s="11"/>
      <c r="AJ75" s="11"/>
    </row>
    <row r="76" spans="1:36" x14ac:dyDescent="0.25">
      <c r="A76" s="32" t="s">
        <v>109</v>
      </c>
      <c r="B76" s="13" t="s">
        <v>72</v>
      </c>
      <c r="C76" s="13" t="s">
        <v>72</v>
      </c>
      <c r="D76" s="13" t="s">
        <v>72</v>
      </c>
      <c r="E76" s="13" t="s">
        <v>72</v>
      </c>
      <c r="F76" s="13" t="s">
        <v>72</v>
      </c>
      <c r="G76" s="13" t="s">
        <v>72</v>
      </c>
      <c r="H76" s="13" t="s">
        <v>72</v>
      </c>
      <c r="I76" s="13" t="s">
        <v>72</v>
      </c>
      <c r="J76" s="13">
        <v>64933</v>
      </c>
      <c r="K76" s="17">
        <v>0.20810000000000001</v>
      </c>
      <c r="L76" s="13">
        <v>734096</v>
      </c>
      <c r="M76" s="17">
        <v>0.1462</v>
      </c>
      <c r="N76" s="11"/>
      <c r="O76" s="11"/>
      <c r="P76" s="11"/>
      <c r="Q76" s="11"/>
      <c r="R76" s="11"/>
      <c r="S76" s="11"/>
      <c r="T76" s="11"/>
      <c r="U76" s="11"/>
      <c r="V76" s="11"/>
      <c r="W76" s="11"/>
      <c r="X76" s="11"/>
      <c r="Y76" s="11"/>
      <c r="Z76" s="11"/>
      <c r="AA76" s="11"/>
      <c r="AB76" s="11"/>
      <c r="AC76" s="11"/>
      <c r="AD76" s="11"/>
      <c r="AE76" s="11"/>
      <c r="AF76" s="11"/>
      <c r="AG76" s="11"/>
      <c r="AH76" s="11"/>
      <c r="AI76" s="11"/>
      <c r="AJ76" s="11"/>
    </row>
    <row r="77" spans="1:36" x14ac:dyDescent="0.25">
      <c r="A77" s="92" t="s">
        <v>57</v>
      </c>
      <c r="B77" s="93"/>
      <c r="C77" s="93"/>
      <c r="D77" s="93"/>
      <c r="E77" s="93"/>
      <c r="F77" s="93"/>
      <c r="G77" s="93"/>
      <c r="H77" s="93"/>
      <c r="I77" s="93"/>
      <c r="J77" s="93"/>
      <c r="K77" s="93"/>
      <c r="L77" s="76"/>
      <c r="M77" s="76"/>
    </row>
    <row r="78" spans="1:36" x14ac:dyDescent="0.25">
      <c r="A78" s="4" t="s">
        <v>52</v>
      </c>
      <c r="B78" s="13">
        <v>256127</v>
      </c>
      <c r="C78" s="17">
        <v>0.87119999999999997</v>
      </c>
      <c r="D78" s="13">
        <v>276444</v>
      </c>
      <c r="E78" s="17">
        <v>0.86250000000000004</v>
      </c>
      <c r="F78" s="13">
        <v>278397</v>
      </c>
      <c r="G78" s="17">
        <v>0.89300000000000002</v>
      </c>
      <c r="H78" s="13">
        <v>255500</v>
      </c>
      <c r="I78" s="17">
        <v>0.86280000000000001</v>
      </c>
      <c r="J78" s="13">
        <v>288484</v>
      </c>
      <c r="K78" s="17">
        <v>0.88180000000000003</v>
      </c>
      <c r="L78" s="13">
        <v>4648603</v>
      </c>
      <c r="M78" s="17">
        <v>0.86619999999999997</v>
      </c>
    </row>
    <row r="79" spans="1:36" x14ac:dyDescent="0.25">
      <c r="A79" s="4" t="s">
        <v>53</v>
      </c>
      <c r="B79" s="13">
        <v>37854</v>
      </c>
      <c r="C79" s="17">
        <v>0.1288</v>
      </c>
      <c r="D79" s="13">
        <v>44061</v>
      </c>
      <c r="E79" s="17">
        <v>0.13750000000000001</v>
      </c>
      <c r="F79" s="13">
        <v>33375</v>
      </c>
      <c r="G79" s="17">
        <v>0.107</v>
      </c>
      <c r="H79" s="13">
        <v>40640</v>
      </c>
      <c r="I79" s="17">
        <v>0.13719999999999999</v>
      </c>
      <c r="J79" s="13">
        <v>38663</v>
      </c>
      <c r="K79" s="17">
        <v>0.1182</v>
      </c>
      <c r="L79" s="13">
        <v>717838</v>
      </c>
      <c r="M79" s="17">
        <v>0.1338</v>
      </c>
    </row>
    <row r="80" spans="1:36" x14ac:dyDescent="0.25">
      <c r="A80" s="30" t="s">
        <v>164</v>
      </c>
      <c r="B80" s="13">
        <v>38292</v>
      </c>
      <c r="C80" s="17">
        <v>0.1716</v>
      </c>
      <c r="D80" s="13">
        <v>56671</v>
      </c>
      <c r="E80" s="17">
        <v>0.22750000000000001</v>
      </c>
      <c r="F80" s="13">
        <v>37807</v>
      </c>
      <c r="G80" s="17">
        <v>0.152</v>
      </c>
      <c r="H80" s="13">
        <v>50593</v>
      </c>
      <c r="I80" s="17">
        <v>0.2228</v>
      </c>
      <c r="J80" s="36">
        <v>69478</v>
      </c>
      <c r="K80" s="37">
        <v>0.2681</v>
      </c>
      <c r="L80" s="36">
        <v>1005546</v>
      </c>
      <c r="M80" s="37">
        <v>0.2447</v>
      </c>
    </row>
    <row r="81" spans="1:36" x14ac:dyDescent="0.25">
      <c r="A81" s="92" t="s">
        <v>56</v>
      </c>
      <c r="B81" s="93"/>
      <c r="C81" s="93"/>
      <c r="D81" s="93"/>
      <c r="E81" s="93"/>
      <c r="F81" s="93"/>
      <c r="G81" s="93"/>
      <c r="H81" s="93"/>
      <c r="I81" s="93"/>
      <c r="J81" s="93"/>
      <c r="K81" s="93"/>
      <c r="L81" s="76"/>
      <c r="M81" s="76"/>
    </row>
    <row r="82" spans="1:36" x14ac:dyDescent="0.25">
      <c r="A82" s="30" t="s">
        <v>165</v>
      </c>
      <c r="B82" s="29" t="s">
        <v>72</v>
      </c>
      <c r="C82" s="29" t="s">
        <v>72</v>
      </c>
      <c r="D82" s="29" t="s">
        <v>72</v>
      </c>
      <c r="E82" s="29" t="s">
        <v>72</v>
      </c>
      <c r="F82" s="29" t="s">
        <v>72</v>
      </c>
      <c r="G82" s="29" t="s">
        <v>72</v>
      </c>
      <c r="H82" s="29" t="s">
        <v>72</v>
      </c>
      <c r="I82" s="29" t="s">
        <v>72</v>
      </c>
      <c r="J82" s="29" t="s">
        <v>72</v>
      </c>
      <c r="K82" s="29" t="s">
        <v>72</v>
      </c>
      <c r="L82" s="39">
        <v>282050</v>
      </c>
      <c r="M82" s="40">
        <v>0.84570000000000001</v>
      </c>
    </row>
    <row r="83" spans="1:36" x14ac:dyDescent="0.25">
      <c r="A83" s="31" t="s">
        <v>166</v>
      </c>
      <c r="B83" s="12" t="s">
        <v>72</v>
      </c>
      <c r="C83" s="12" t="s">
        <v>72</v>
      </c>
      <c r="D83" s="12" t="s">
        <v>72</v>
      </c>
      <c r="E83" s="12" t="s">
        <v>72</v>
      </c>
      <c r="F83" s="12" t="s">
        <v>72</v>
      </c>
      <c r="G83" s="12" t="s">
        <v>72</v>
      </c>
      <c r="H83" s="12" t="s">
        <v>72</v>
      </c>
      <c r="I83" s="12" t="s">
        <v>72</v>
      </c>
      <c r="J83" s="13">
        <v>69925</v>
      </c>
      <c r="K83" s="17">
        <v>0.29509999999999997</v>
      </c>
      <c r="L83" s="13">
        <v>902647</v>
      </c>
      <c r="M83" s="17">
        <v>0.2586</v>
      </c>
      <c r="N83" s="11"/>
      <c r="O83" s="11"/>
      <c r="P83" s="11"/>
      <c r="Q83" s="11"/>
      <c r="R83" s="11"/>
      <c r="S83" s="11"/>
      <c r="T83" s="11"/>
      <c r="U83" s="11"/>
      <c r="V83" s="11"/>
      <c r="W83" s="11"/>
      <c r="X83" s="11"/>
      <c r="Y83" s="11"/>
      <c r="Z83" s="11"/>
      <c r="AA83" s="11"/>
      <c r="AB83" s="11"/>
      <c r="AC83" s="11"/>
      <c r="AD83" s="11"/>
      <c r="AE83" s="11"/>
      <c r="AF83" s="11"/>
      <c r="AG83" s="11"/>
      <c r="AH83" s="11"/>
      <c r="AI83" s="11"/>
      <c r="AJ83" s="11"/>
    </row>
    <row r="84" spans="1:36" x14ac:dyDescent="0.25">
      <c r="A84" s="94" t="s">
        <v>34</v>
      </c>
      <c r="B84" s="95"/>
      <c r="C84" s="95"/>
      <c r="D84" s="95"/>
      <c r="E84" s="95"/>
      <c r="F84" s="95"/>
      <c r="G84" s="95"/>
      <c r="H84" s="95"/>
      <c r="I84" s="95"/>
      <c r="J84" s="95"/>
      <c r="K84" s="96"/>
      <c r="L84" s="97"/>
      <c r="M84" s="97"/>
    </row>
    <row r="85" spans="1:36" x14ac:dyDescent="0.25">
      <c r="A85" s="4" t="s">
        <v>41</v>
      </c>
      <c r="B85" s="13">
        <v>31221</v>
      </c>
      <c r="C85" s="17">
        <v>0.1062</v>
      </c>
      <c r="D85" s="13">
        <v>38886</v>
      </c>
      <c r="E85" s="17">
        <v>0.1212</v>
      </c>
      <c r="F85" s="13">
        <v>34792</v>
      </c>
      <c r="G85" s="17">
        <v>0.1115</v>
      </c>
      <c r="H85" s="13">
        <v>37472</v>
      </c>
      <c r="I85" s="17">
        <v>0.12659999999999999</v>
      </c>
      <c r="J85" s="13">
        <v>31786</v>
      </c>
      <c r="K85" s="17">
        <v>9.7299999999999998E-2</v>
      </c>
      <c r="L85" s="13">
        <v>572036</v>
      </c>
      <c r="M85" s="17">
        <v>0.1066</v>
      </c>
    </row>
    <row r="86" spans="1:36" x14ac:dyDescent="0.25">
      <c r="A86" s="4" t="s">
        <v>42</v>
      </c>
      <c r="B86" s="13">
        <v>34698</v>
      </c>
      <c r="C86" s="17">
        <v>0.11799999999999999</v>
      </c>
      <c r="D86" s="13">
        <v>39035</v>
      </c>
      <c r="E86" s="17">
        <v>0.12180000000000001</v>
      </c>
      <c r="F86" s="13">
        <v>23778</v>
      </c>
      <c r="G86" s="17">
        <v>7.6200000000000004E-2</v>
      </c>
      <c r="H86" s="13">
        <v>40012</v>
      </c>
      <c r="I86" s="17">
        <v>0.13569999999999999</v>
      </c>
      <c r="J86" s="13">
        <v>32575</v>
      </c>
      <c r="K86" s="17">
        <v>9.9699999999999997E-2</v>
      </c>
      <c r="L86" s="13">
        <v>543610</v>
      </c>
      <c r="M86" s="17">
        <v>0.1013</v>
      </c>
    </row>
    <row r="87" spans="1:36" x14ac:dyDescent="0.25">
      <c r="A87" s="4" t="s">
        <v>43</v>
      </c>
      <c r="B87" s="13">
        <v>33475</v>
      </c>
      <c r="C87" s="17">
        <v>0.11360000000000001</v>
      </c>
      <c r="D87" s="13">
        <v>35595</v>
      </c>
      <c r="E87" s="17">
        <v>0.111</v>
      </c>
      <c r="F87" s="13">
        <v>27538</v>
      </c>
      <c r="G87" s="17">
        <v>8.8499999999999995E-2</v>
      </c>
      <c r="H87" s="13">
        <v>38577</v>
      </c>
      <c r="I87" s="17">
        <v>0.13089999999999999</v>
      </c>
      <c r="J87" s="13">
        <v>29438</v>
      </c>
      <c r="K87" s="17">
        <v>8.9800000000000005E-2</v>
      </c>
      <c r="L87" s="13">
        <v>603207</v>
      </c>
      <c r="M87" s="17">
        <v>0.1125</v>
      </c>
    </row>
    <row r="88" spans="1:36" x14ac:dyDescent="0.25">
      <c r="A88" s="4" t="s">
        <v>44</v>
      </c>
      <c r="B88" s="13">
        <v>62398</v>
      </c>
      <c r="C88" s="17">
        <v>0.21210000000000001</v>
      </c>
      <c r="D88" s="13">
        <v>72713</v>
      </c>
      <c r="E88" s="17">
        <v>0.22670000000000001</v>
      </c>
      <c r="F88" s="13">
        <v>44702</v>
      </c>
      <c r="G88" s="17">
        <v>0.14360000000000001</v>
      </c>
      <c r="H88" s="13">
        <v>65755</v>
      </c>
      <c r="I88" s="17">
        <v>0.22220000000000001</v>
      </c>
      <c r="J88" s="13">
        <v>39971</v>
      </c>
      <c r="K88" s="17">
        <v>0.122</v>
      </c>
      <c r="L88" s="13">
        <v>841262</v>
      </c>
      <c r="M88" s="17">
        <v>0.1575</v>
      </c>
    </row>
    <row r="89" spans="1:36" x14ac:dyDescent="0.25">
      <c r="A89" s="4" t="s">
        <v>45</v>
      </c>
      <c r="B89" s="13">
        <v>57457</v>
      </c>
      <c r="C89" s="17">
        <v>0.1951</v>
      </c>
      <c r="D89" s="13">
        <v>68651</v>
      </c>
      <c r="E89" s="17">
        <v>0.2142</v>
      </c>
      <c r="F89" s="13">
        <v>31561</v>
      </c>
      <c r="G89" s="17">
        <v>0.1021</v>
      </c>
      <c r="H89" s="13">
        <v>53867</v>
      </c>
      <c r="I89" s="17">
        <v>0.18210000000000001</v>
      </c>
      <c r="J89" s="13">
        <v>44331</v>
      </c>
      <c r="K89" s="17">
        <v>0.13650000000000001</v>
      </c>
      <c r="L89" s="13">
        <v>749404</v>
      </c>
      <c r="M89" s="17">
        <v>0.1401</v>
      </c>
    </row>
    <row r="90" spans="1:36" x14ac:dyDescent="0.25">
      <c r="A90" s="92" t="s">
        <v>73</v>
      </c>
      <c r="B90" s="93"/>
      <c r="C90" s="93"/>
      <c r="D90" s="93"/>
      <c r="E90" s="93"/>
      <c r="F90" s="93"/>
      <c r="G90" s="93"/>
      <c r="H90" s="93"/>
      <c r="I90" s="93"/>
      <c r="J90" s="93"/>
      <c r="K90" s="93"/>
      <c r="L90" s="76"/>
      <c r="M90" s="76"/>
    </row>
    <row r="91" spans="1:36" s="10" customFormat="1" x14ac:dyDescent="0.25">
      <c r="A91" s="30" t="s">
        <v>110</v>
      </c>
      <c r="B91" s="29" t="s">
        <v>72</v>
      </c>
      <c r="C91" s="29" t="s">
        <v>72</v>
      </c>
      <c r="D91" s="29" t="s">
        <v>72</v>
      </c>
      <c r="E91" s="29" t="s">
        <v>72</v>
      </c>
      <c r="F91" s="29" t="s">
        <v>72</v>
      </c>
      <c r="G91" s="29" t="s">
        <v>72</v>
      </c>
      <c r="H91" s="29" t="s">
        <v>72</v>
      </c>
      <c r="I91" s="29" t="s">
        <v>72</v>
      </c>
      <c r="J91" s="13">
        <v>22656</v>
      </c>
      <c r="K91" s="17">
        <v>8.4699999999999998E-2</v>
      </c>
      <c r="L91" s="13">
        <v>293472</v>
      </c>
      <c r="M91" s="17">
        <v>6.9699999999999998E-2</v>
      </c>
      <c r="N91" s="11"/>
      <c r="O91" s="11"/>
      <c r="P91" s="11"/>
      <c r="Q91" s="11"/>
      <c r="R91" s="11"/>
      <c r="S91" s="11"/>
      <c r="T91" s="11"/>
      <c r="U91" s="11"/>
      <c r="V91" s="11"/>
      <c r="W91" s="11"/>
      <c r="X91" s="11"/>
      <c r="Y91" s="11"/>
      <c r="Z91" s="11"/>
      <c r="AA91" s="11"/>
      <c r="AB91" s="11"/>
      <c r="AC91" s="11"/>
      <c r="AD91" s="11"/>
      <c r="AE91" s="11"/>
      <c r="AF91" s="11"/>
      <c r="AG91" s="11"/>
      <c r="AH91" s="11"/>
      <c r="AI91" s="11"/>
      <c r="AJ91" s="11"/>
    </row>
    <row r="92" spans="1:36" x14ac:dyDescent="0.25">
      <c r="A92" s="94" t="s">
        <v>77</v>
      </c>
      <c r="B92" s="95"/>
      <c r="C92" s="95"/>
      <c r="D92" s="95"/>
      <c r="E92" s="95"/>
      <c r="F92" s="95"/>
      <c r="G92" s="95"/>
      <c r="H92" s="95"/>
      <c r="I92" s="95"/>
      <c r="J92" s="95"/>
      <c r="K92" s="96"/>
      <c r="L92" s="97"/>
      <c r="M92" s="97"/>
    </row>
    <row r="93" spans="1:36" x14ac:dyDescent="0.25">
      <c r="A93" s="4" t="s">
        <v>63</v>
      </c>
      <c r="B93" s="13" t="s">
        <v>72</v>
      </c>
      <c r="C93" s="17" t="s">
        <v>72</v>
      </c>
      <c r="D93" s="14">
        <v>100656</v>
      </c>
      <c r="E93" s="18">
        <v>0.3165</v>
      </c>
      <c r="F93" s="14">
        <v>109487</v>
      </c>
      <c r="G93" s="18">
        <v>0.3836</v>
      </c>
      <c r="H93" s="14">
        <v>103050</v>
      </c>
      <c r="I93" s="18">
        <v>0.38690000000000002</v>
      </c>
      <c r="J93" s="14">
        <v>116899</v>
      </c>
      <c r="K93" s="18">
        <v>0.39379999999999998</v>
      </c>
      <c r="L93" s="14">
        <v>1850553</v>
      </c>
      <c r="M93" s="18">
        <v>0.37969999999999998</v>
      </c>
    </row>
    <row r="94" spans="1:36" x14ac:dyDescent="0.25">
      <c r="A94" s="4" t="s">
        <v>64</v>
      </c>
      <c r="B94" s="13" t="s">
        <v>72</v>
      </c>
      <c r="C94" s="17" t="s">
        <v>72</v>
      </c>
      <c r="D94" s="14">
        <v>121123</v>
      </c>
      <c r="E94" s="18">
        <v>0.38080000000000003</v>
      </c>
      <c r="F94" s="14">
        <v>90547</v>
      </c>
      <c r="G94" s="18">
        <v>0.31719999999999998</v>
      </c>
      <c r="H94" s="14">
        <v>99721</v>
      </c>
      <c r="I94" s="18">
        <v>0.37440000000000001</v>
      </c>
      <c r="J94" s="14">
        <v>123714</v>
      </c>
      <c r="K94" s="18">
        <v>0.4168</v>
      </c>
      <c r="L94" s="14">
        <v>1806627</v>
      </c>
      <c r="M94" s="18">
        <v>0.37069999999999997</v>
      </c>
    </row>
    <row r="95" spans="1:36" x14ac:dyDescent="0.25">
      <c r="A95" s="4" t="s">
        <v>66</v>
      </c>
      <c r="B95" s="13" t="s">
        <v>72</v>
      </c>
      <c r="C95" s="17" t="s">
        <v>72</v>
      </c>
      <c r="D95" s="14">
        <v>38289</v>
      </c>
      <c r="E95" s="18">
        <v>0.12039999999999999</v>
      </c>
      <c r="F95" s="14">
        <v>28266</v>
      </c>
      <c r="G95" s="18">
        <v>9.9000000000000005E-2</v>
      </c>
      <c r="H95" s="14">
        <v>22669</v>
      </c>
      <c r="I95" s="18">
        <v>8.5099999999999995E-2</v>
      </c>
      <c r="J95" s="14">
        <v>23576</v>
      </c>
      <c r="K95" s="18">
        <v>7.9399999999999998E-2</v>
      </c>
      <c r="L95" s="14">
        <v>485160</v>
      </c>
      <c r="M95" s="18">
        <v>9.9599999999999994E-2</v>
      </c>
    </row>
    <row r="96" spans="1:36" x14ac:dyDescent="0.25">
      <c r="A96" s="4" t="s">
        <v>65</v>
      </c>
      <c r="B96" s="13" t="s">
        <v>72</v>
      </c>
      <c r="C96" s="17" t="s">
        <v>72</v>
      </c>
      <c r="D96" s="14">
        <v>57984</v>
      </c>
      <c r="E96" s="18">
        <v>0.18229999999999999</v>
      </c>
      <c r="F96" s="14">
        <v>57152</v>
      </c>
      <c r="G96" s="18">
        <v>0.20019999999999999</v>
      </c>
      <c r="H96" s="14">
        <v>40887</v>
      </c>
      <c r="I96" s="18">
        <v>0.1535</v>
      </c>
      <c r="J96" s="14">
        <v>32655</v>
      </c>
      <c r="K96" s="18">
        <v>0.11</v>
      </c>
      <c r="L96" s="14">
        <v>730908</v>
      </c>
      <c r="M96" s="18">
        <v>0.15</v>
      </c>
    </row>
    <row r="97" spans="1:36" x14ac:dyDescent="0.25">
      <c r="A97" s="94" t="s">
        <v>76</v>
      </c>
      <c r="B97" s="95"/>
      <c r="C97" s="95"/>
      <c r="D97" s="95"/>
      <c r="E97" s="95"/>
      <c r="F97" s="95"/>
      <c r="G97" s="95"/>
      <c r="H97" s="95"/>
      <c r="I97" s="95"/>
      <c r="J97" s="95"/>
      <c r="K97" s="96"/>
      <c r="L97" s="97"/>
      <c r="M97" s="97"/>
    </row>
    <row r="98" spans="1:36" x14ac:dyDescent="0.25">
      <c r="A98" s="4" t="s">
        <v>63</v>
      </c>
      <c r="B98" s="13" t="s">
        <v>72</v>
      </c>
      <c r="C98" s="17" t="s">
        <v>72</v>
      </c>
      <c r="D98" s="14">
        <v>22489</v>
      </c>
      <c r="E98" s="18">
        <v>7.5899999999999995E-2</v>
      </c>
      <c r="F98" s="14">
        <v>34871</v>
      </c>
      <c r="G98" s="18">
        <v>0.13339999999999999</v>
      </c>
      <c r="H98" s="14">
        <v>33848</v>
      </c>
      <c r="I98" s="18">
        <v>0.1303</v>
      </c>
      <c r="J98" s="14">
        <v>36571</v>
      </c>
      <c r="K98" s="18">
        <v>0.13350000000000001</v>
      </c>
      <c r="L98" s="14">
        <v>720710</v>
      </c>
      <c r="M98" s="18">
        <v>0.16170000000000001</v>
      </c>
    </row>
    <row r="99" spans="1:36" x14ac:dyDescent="0.25">
      <c r="A99" s="4" t="s">
        <v>64</v>
      </c>
      <c r="B99" s="13" t="s">
        <v>72</v>
      </c>
      <c r="C99" s="17" t="s">
        <v>72</v>
      </c>
      <c r="D99" s="14">
        <v>78045</v>
      </c>
      <c r="E99" s="18">
        <v>0.26340000000000002</v>
      </c>
      <c r="F99" s="14">
        <v>60778</v>
      </c>
      <c r="G99" s="18">
        <v>0.23250000000000001</v>
      </c>
      <c r="H99" s="14">
        <v>78035</v>
      </c>
      <c r="I99" s="18">
        <v>0.3004</v>
      </c>
      <c r="J99" s="14">
        <v>97997</v>
      </c>
      <c r="K99" s="18">
        <v>0.35780000000000001</v>
      </c>
      <c r="L99" s="14">
        <v>1435564</v>
      </c>
      <c r="M99" s="18">
        <v>0.3221</v>
      </c>
    </row>
    <row r="100" spans="1:36" x14ac:dyDescent="0.25">
      <c r="A100" s="4" t="s">
        <v>66</v>
      </c>
      <c r="B100" s="13" t="s">
        <v>72</v>
      </c>
      <c r="C100" s="17" t="s">
        <v>72</v>
      </c>
      <c r="D100" s="14">
        <v>85043</v>
      </c>
      <c r="E100" s="18">
        <v>0.28699999999999998</v>
      </c>
      <c r="F100" s="14">
        <v>89326</v>
      </c>
      <c r="G100" s="18">
        <v>0.3417</v>
      </c>
      <c r="H100" s="14">
        <v>73708</v>
      </c>
      <c r="I100" s="18">
        <v>0.28370000000000001</v>
      </c>
      <c r="J100" s="14">
        <v>55631</v>
      </c>
      <c r="K100" s="18">
        <v>0.2031</v>
      </c>
      <c r="L100" s="14">
        <v>1028616</v>
      </c>
      <c r="M100" s="18">
        <v>0.23080000000000001</v>
      </c>
    </row>
    <row r="101" spans="1:36" x14ac:dyDescent="0.25">
      <c r="A101" s="4" t="s">
        <v>65</v>
      </c>
      <c r="B101" s="13" t="s">
        <v>72</v>
      </c>
      <c r="C101" s="17" t="s">
        <v>72</v>
      </c>
      <c r="D101" s="14">
        <v>110755</v>
      </c>
      <c r="E101" s="18">
        <v>0.37380000000000002</v>
      </c>
      <c r="F101" s="14">
        <v>76439</v>
      </c>
      <c r="G101" s="18">
        <v>0.29239999999999999</v>
      </c>
      <c r="H101" s="14">
        <v>74204</v>
      </c>
      <c r="I101" s="18">
        <v>0.28560000000000002</v>
      </c>
      <c r="J101" s="14">
        <v>83664</v>
      </c>
      <c r="K101" s="18">
        <v>0.30549999999999999</v>
      </c>
      <c r="L101" s="14">
        <v>1272688</v>
      </c>
      <c r="M101" s="18">
        <v>0.28549999999999998</v>
      </c>
    </row>
    <row r="102" spans="1:36" x14ac:dyDescent="0.25">
      <c r="A102" s="92" t="s">
        <v>111</v>
      </c>
      <c r="B102" s="93"/>
      <c r="C102" s="93"/>
      <c r="D102" s="93"/>
      <c r="E102" s="93"/>
      <c r="F102" s="93"/>
      <c r="G102" s="93"/>
      <c r="H102" s="93"/>
      <c r="I102" s="93"/>
      <c r="J102" s="93"/>
      <c r="K102" s="93"/>
      <c r="L102" s="76"/>
      <c r="M102" s="76"/>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row>
    <row r="103" spans="1:36" x14ac:dyDescent="0.25">
      <c r="A103" s="30" t="s">
        <v>167</v>
      </c>
      <c r="B103" s="29" t="s">
        <v>72</v>
      </c>
      <c r="C103" s="29" t="s">
        <v>72</v>
      </c>
      <c r="D103" s="29" t="s">
        <v>72</v>
      </c>
      <c r="E103" s="29" t="s">
        <v>72</v>
      </c>
      <c r="F103" s="29" t="s">
        <v>72</v>
      </c>
      <c r="G103" s="29" t="s">
        <v>72</v>
      </c>
      <c r="H103" s="29" t="s">
        <v>72</v>
      </c>
      <c r="I103" s="29" t="s">
        <v>72</v>
      </c>
      <c r="J103" s="13">
        <v>110520</v>
      </c>
      <c r="K103" s="17">
        <v>0.4304</v>
      </c>
      <c r="L103" s="13">
        <v>1442294</v>
      </c>
      <c r="M103" s="17">
        <v>0.35670000000000002</v>
      </c>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row>
    <row r="104" spans="1:36" x14ac:dyDescent="0.25">
      <c r="A104" s="30" t="s">
        <v>168</v>
      </c>
      <c r="B104" s="29" t="s">
        <v>72</v>
      </c>
      <c r="C104" s="29" t="s">
        <v>72</v>
      </c>
      <c r="D104" s="29" t="s">
        <v>72</v>
      </c>
      <c r="E104" s="29" t="s">
        <v>72</v>
      </c>
      <c r="F104" s="29" t="s">
        <v>72</v>
      </c>
      <c r="G104" s="29" t="s">
        <v>72</v>
      </c>
      <c r="H104" s="29" t="s">
        <v>72</v>
      </c>
      <c r="I104" s="29" t="s">
        <v>72</v>
      </c>
      <c r="J104" s="13">
        <v>45308</v>
      </c>
      <c r="K104" s="17">
        <v>0.442</v>
      </c>
      <c r="L104" s="13">
        <v>560577</v>
      </c>
      <c r="M104" s="17">
        <v>0.40860000000000002</v>
      </c>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row>
    <row r="105" spans="1:36" x14ac:dyDescent="0.25">
      <c r="A105" s="30" t="s">
        <v>169</v>
      </c>
      <c r="B105" s="29" t="s">
        <v>72</v>
      </c>
      <c r="C105" s="29" t="s">
        <v>72</v>
      </c>
      <c r="D105" s="29" t="s">
        <v>72</v>
      </c>
      <c r="E105" s="29" t="s">
        <v>72</v>
      </c>
      <c r="F105" s="29" t="s">
        <v>72</v>
      </c>
      <c r="G105" s="29" t="s">
        <v>72</v>
      </c>
      <c r="H105" s="29" t="s">
        <v>72</v>
      </c>
      <c r="I105" s="29" t="s">
        <v>72</v>
      </c>
      <c r="J105" s="29" t="s">
        <v>72</v>
      </c>
      <c r="K105" s="29" t="s">
        <v>72</v>
      </c>
      <c r="L105" s="13">
        <v>1279049</v>
      </c>
      <c r="M105" s="17">
        <v>0.88949999999999996</v>
      </c>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row>
    <row r="106" spans="1:36" x14ac:dyDescent="0.25">
      <c r="A106" s="92" t="s">
        <v>112</v>
      </c>
      <c r="B106" s="93"/>
      <c r="C106" s="93"/>
      <c r="D106" s="93"/>
      <c r="E106" s="93"/>
      <c r="F106" s="93"/>
      <c r="G106" s="93"/>
      <c r="H106" s="93"/>
      <c r="I106" s="93"/>
      <c r="J106" s="93"/>
      <c r="K106" s="93"/>
      <c r="L106" s="76"/>
      <c r="M106" s="76"/>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row>
    <row r="107" spans="1:36" x14ac:dyDescent="0.25">
      <c r="A107" s="30" t="s">
        <v>113</v>
      </c>
      <c r="B107" s="29" t="s">
        <v>72</v>
      </c>
      <c r="C107" s="29" t="s">
        <v>72</v>
      </c>
      <c r="D107" s="29" t="s">
        <v>72</v>
      </c>
      <c r="E107" s="29" t="s">
        <v>72</v>
      </c>
      <c r="F107" s="29" t="s">
        <v>72</v>
      </c>
      <c r="G107" s="29" t="s">
        <v>72</v>
      </c>
      <c r="H107" s="29" t="s">
        <v>72</v>
      </c>
      <c r="I107" s="29" t="s">
        <v>72</v>
      </c>
      <c r="J107" s="13">
        <v>272234</v>
      </c>
      <c r="K107" s="17">
        <v>0.89429999999999998</v>
      </c>
      <c r="L107" s="13">
        <v>4319955</v>
      </c>
      <c r="M107" s="17">
        <v>0.87470000000000003</v>
      </c>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row>
    <row r="108" spans="1:36" x14ac:dyDescent="0.25">
      <c r="A108" s="30" t="s">
        <v>114</v>
      </c>
      <c r="B108" s="29" t="s">
        <v>72</v>
      </c>
      <c r="C108" s="29" t="s">
        <v>72</v>
      </c>
      <c r="D108" s="29" t="s">
        <v>72</v>
      </c>
      <c r="E108" s="29" t="s">
        <v>72</v>
      </c>
      <c r="F108" s="29" t="s">
        <v>72</v>
      </c>
      <c r="G108" s="29" t="s">
        <v>72</v>
      </c>
      <c r="H108" s="29" t="s">
        <v>72</v>
      </c>
      <c r="I108" s="29" t="s">
        <v>72</v>
      </c>
      <c r="J108" s="13">
        <v>275028</v>
      </c>
      <c r="K108" s="17">
        <v>0.89810000000000001</v>
      </c>
      <c r="L108" s="13">
        <v>4377305</v>
      </c>
      <c r="M108" s="17">
        <v>0.88600000000000001</v>
      </c>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row>
    <row r="109" spans="1:36" x14ac:dyDescent="0.25">
      <c r="A109" s="30" t="s">
        <v>115</v>
      </c>
      <c r="B109" s="29" t="s">
        <v>72</v>
      </c>
      <c r="C109" s="29" t="s">
        <v>72</v>
      </c>
      <c r="D109" s="29" t="s">
        <v>72</v>
      </c>
      <c r="E109" s="29" t="s">
        <v>72</v>
      </c>
      <c r="F109" s="29" t="s">
        <v>72</v>
      </c>
      <c r="G109" s="29" t="s">
        <v>72</v>
      </c>
      <c r="H109" s="29" t="s">
        <v>72</v>
      </c>
      <c r="I109" s="29" t="s">
        <v>72</v>
      </c>
      <c r="J109" s="13">
        <v>189425</v>
      </c>
      <c r="K109" s="17">
        <v>0.7026</v>
      </c>
      <c r="L109" s="13">
        <v>2981719</v>
      </c>
      <c r="M109" s="17">
        <v>0.71020000000000005</v>
      </c>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row>
    <row r="110" spans="1:36" x14ac:dyDescent="0.25">
      <c r="A110" s="30" t="s">
        <v>116</v>
      </c>
      <c r="B110" s="29" t="s">
        <v>72</v>
      </c>
      <c r="C110" s="29" t="s">
        <v>72</v>
      </c>
      <c r="D110" s="29" t="s">
        <v>72</v>
      </c>
      <c r="E110" s="29" t="s">
        <v>72</v>
      </c>
      <c r="F110" s="29" t="s">
        <v>72</v>
      </c>
      <c r="G110" s="29" t="s">
        <v>72</v>
      </c>
      <c r="H110" s="29" t="s">
        <v>72</v>
      </c>
      <c r="I110" s="29" t="s">
        <v>72</v>
      </c>
      <c r="J110" s="13">
        <v>207361</v>
      </c>
      <c r="K110" s="17">
        <v>0.76519999999999999</v>
      </c>
      <c r="L110" s="13">
        <v>3319510</v>
      </c>
      <c r="M110" s="17">
        <v>0.77759999999999996</v>
      </c>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row>
    <row r="111" spans="1:36" x14ac:dyDescent="0.25">
      <c r="A111" s="30" t="s">
        <v>117</v>
      </c>
      <c r="B111" s="29" t="s">
        <v>72</v>
      </c>
      <c r="C111" s="29" t="s">
        <v>72</v>
      </c>
      <c r="D111" s="29" t="s">
        <v>72</v>
      </c>
      <c r="E111" s="29" t="s">
        <v>72</v>
      </c>
      <c r="F111" s="29" t="s">
        <v>72</v>
      </c>
      <c r="G111" s="29" t="s">
        <v>72</v>
      </c>
      <c r="H111" s="29" t="s">
        <v>72</v>
      </c>
      <c r="I111" s="29" t="s">
        <v>72</v>
      </c>
      <c r="J111" s="13">
        <v>181864</v>
      </c>
      <c r="K111" s="17">
        <v>0.68200000000000005</v>
      </c>
      <c r="L111" s="13">
        <v>2793775</v>
      </c>
      <c r="M111" s="17">
        <v>0.66159999999999997</v>
      </c>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row>
  </sheetData>
  <mergeCells count="44">
    <mergeCell ref="A102:K102"/>
    <mergeCell ref="L102:M102"/>
    <mergeCell ref="A106:K106"/>
    <mergeCell ref="L106:M106"/>
    <mergeCell ref="A90:K90"/>
    <mergeCell ref="L90:M90"/>
    <mergeCell ref="A92:K92"/>
    <mergeCell ref="L92:M92"/>
    <mergeCell ref="A97:K97"/>
    <mergeCell ref="L97:M97"/>
    <mergeCell ref="A77:K77"/>
    <mergeCell ref="L77:M77"/>
    <mergeCell ref="A81:K81"/>
    <mergeCell ref="L81:M81"/>
    <mergeCell ref="A84:K84"/>
    <mergeCell ref="L84:M84"/>
    <mergeCell ref="A48:K48"/>
    <mergeCell ref="L48:M48"/>
    <mergeCell ref="A66:K66"/>
    <mergeCell ref="L66:M66"/>
    <mergeCell ref="A71:K71"/>
    <mergeCell ref="L71:M71"/>
    <mergeCell ref="A1:M1"/>
    <mergeCell ref="A2:M2"/>
    <mergeCell ref="L4:M4"/>
    <mergeCell ref="B5:C5"/>
    <mergeCell ref="D5:E5"/>
    <mergeCell ref="F5:G5"/>
    <mergeCell ref="H5:I5"/>
    <mergeCell ref="L5:M5"/>
    <mergeCell ref="J5:K5"/>
    <mergeCell ref="B4:K4"/>
    <mergeCell ref="A7:K7"/>
    <mergeCell ref="L7:M7"/>
    <mergeCell ref="A19:K19"/>
    <mergeCell ref="L19:M19"/>
    <mergeCell ref="A27:K27"/>
    <mergeCell ref="L27:M27"/>
    <mergeCell ref="A36:K36"/>
    <mergeCell ref="L36:M36"/>
    <mergeCell ref="A41:K41"/>
    <mergeCell ref="L41:M41"/>
    <mergeCell ref="A47:K47"/>
    <mergeCell ref="L47:M47"/>
  </mergeCells>
  <pageMargins left="0.25" right="0.25" top="0.75" bottom="0.75" header="0.3" footer="0.3"/>
  <pageSetup paperSize="5" scale="61" fitToHeight="0" orientation="landscape" r:id="rId1"/>
  <rowBreaks count="2" manualBreakCount="2">
    <brk id="46" max="16383" man="1"/>
    <brk id="7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AJ111"/>
  <sheetViews>
    <sheetView showGridLines="0" zoomScale="85" zoomScaleNormal="85" workbookViewId="0">
      <pane xSplit="1" ySplit="6" topLeftCell="B7" activePane="bottomRight" state="frozen"/>
      <selection activeCell="A62" sqref="A62"/>
      <selection pane="topRight" activeCell="A62" sqref="A62"/>
      <selection pane="bottomLeft" activeCell="A62" sqref="A62"/>
      <selection pane="bottomRight" activeCell="A8" sqref="A8"/>
    </sheetView>
  </sheetViews>
  <sheetFormatPr defaultColWidth="9.140625" defaultRowHeight="15" x14ac:dyDescent="0.25"/>
  <cols>
    <col min="1" max="1" width="116.7109375" style="1" customWidth="1"/>
    <col min="2" max="2" width="14" style="22" customWidth="1"/>
    <col min="3" max="3" width="14" style="23" customWidth="1"/>
    <col min="4" max="4" width="14" style="22" customWidth="1"/>
    <col min="5" max="5" width="14" style="23" customWidth="1"/>
    <col min="6" max="6" width="14" style="22" customWidth="1"/>
    <col min="7" max="7" width="14" style="23" customWidth="1"/>
    <col min="8" max="9" width="14" style="1" customWidth="1"/>
    <col min="10" max="13" width="13.28515625" style="1" customWidth="1"/>
    <col min="14" max="16384" width="9.140625" style="1"/>
  </cols>
  <sheetData>
    <row r="1" spans="1:13" ht="18.75" x14ac:dyDescent="0.3">
      <c r="A1" s="78" t="s">
        <v>219</v>
      </c>
      <c r="B1" s="78"/>
      <c r="C1" s="78"/>
      <c r="D1" s="78"/>
      <c r="E1" s="78"/>
      <c r="F1" s="78"/>
      <c r="G1" s="78"/>
      <c r="H1" s="78"/>
      <c r="I1" s="78"/>
      <c r="J1" s="78"/>
      <c r="K1" s="78"/>
      <c r="L1" s="78"/>
      <c r="M1" s="78"/>
    </row>
    <row r="2" spans="1:13" ht="16.5" x14ac:dyDescent="0.25">
      <c r="A2" s="103" t="s">
        <v>220</v>
      </c>
      <c r="B2" s="103"/>
      <c r="C2" s="103"/>
      <c r="D2" s="103"/>
      <c r="E2" s="103"/>
      <c r="F2" s="103"/>
      <c r="G2" s="103"/>
      <c r="H2" s="103"/>
      <c r="I2" s="103"/>
      <c r="J2" s="103"/>
      <c r="K2" s="103"/>
      <c r="L2" s="103"/>
      <c r="M2" s="103"/>
    </row>
    <row r="4" spans="1:13" x14ac:dyDescent="0.25">
      <c r="B4" s="98" t="s">
        <v>221</v>
      </c>
      <c r="C4" s="99"/>
      <c r="D4" s="99"/>
      <c r="E4" s="99"/>
      <c r="F4" s="99"/>
      <c r="G4" s="99"/>
      <c r="H4" s="99"/>
      <c r="I4" s="99"/>
      <c r="J4" s="99"/>
      <c r="K4" s="100"/>
      <c r="L4" s="104" t="s">
        <v>71</v>
      </c>
      <c r="M4" s="104"/>
    </row>
    <row r="5" spans="1:13" x14ac:dyDescent="0.25">
      <c r="B5" s="101">
        <v>2009</v>
      </c>
      <c r="C5" s="101"/>
      <c r="D5" s="101">
        <v>2011</v>
      </c>
      <c r="E5" s="101"/>
      <c r="F5" s="101">
        <v>2013</v>
      </c>
      <c r="G5" s="101"/>
      <c r="H5" s="101">
        <v>2015</v>
      </c>
      <c r="I5" s="101"/>
      <c r="J5" s="101">
        <v>2017</v>
      </c>
      <c r="K5" s="101"/>
      <c r="L5" s="102">
        <v>2017</v>
      </c>
      <c r="M5" s="102"/>
    </row>
    <row r="6" spans="1:13" x14ac:dyDescent="0.25">
      <c r="B6" s="15" t="s">
        <v>69</v>
      </c>
      <c r="C6" s="19" t="s">
        <v>70</v>
      </c>
      <c r="D6" s="15" t="s">
        <v>69</v>
      </c>
      <c r="E6" s="19" t="s">
        <v>70</v>
      </c>
      <c r="F6" s="15" t="s">
        <v>69</v>
      </c>
      <c r="G6" s="19" t="s">
        <v>70</v>
      </c>
      <c r="H6" s="8" t="s">
        <v>69</v>
      </c>
      <c r="I6" s="8" t="s">
        <v>70</v>
      </c>
      <c r="J6" s="8" t="s">
        <v>69</v>
      </c>
      <c r="K6" s="8" t="s">
        <v>70</v>
      </c>
      <c r="L6" s="46" t="s">
        <v>69</v>
      </c>
      <c r="M6" s="46" t="s">
        <v>70</v>
      </c>
    </row>
    <row r="7" spans="1:13" x14ac:dyDescent="0.25">
      <c r="A7" s="92" t="s">
        <v>55</v>
      </c>
      <c r="B7" s="93"/>
      <c r="C7" s="93"/>
      <c r="D7" s="93"/>
      <c r="E7" s="93"/>
      <c r="F7" s="93"/>
      <c r="G7" s="93"/>
      <c r="H7" s="93"/>
      <c r="I7" s="93"/>
      <c r="J7" s="93"/>
      <c r="K7" s="93"/>
      <c r="L7" s="76"/>
      <c r="M7" s="76"/>
    </row>
    <row r="8" spans="1:13" x14ac:dyDescent="0.25">
      <c r="A8" s="5" t="s">
        <v>0</v>
      </c>
      <c r="B8" s="13">
        <v>270719</v>
      </c>
      <c r="C8" s="17">
        <v>0.94210000000000005</v>
      </c>
      <c r="D8" s="13">
        <v>306917</v>
      </c>
      <c r="E8" s="17">
        <v>0.92730000000000001</v>
      </c>
      <c r="F8" s="13">
        <v>289746</v>
      </c>
      <c r="G8" s="17">
        <v>0.94620000000000004</v>
      </c>
      <c r="H8" s="13">
        <v>317295</v>
      </c>
      <c r="I8" s="17">
        <v>0.97609999999999997</v>
      </c>
      <c r="J8" s="12">
        <v>313380</v>
      </c>
      <c r="K8" s="16">
        <v>0.98599999999999999</v>
      </c>
      <c r="L8" s="12">
        <v>5040164</v>
      </c>
      <c r="M8" s="16">
        <v>0.93500000000000005</v>
      </c>
    </row>
    <row r="9" spans="1:13" x14ac:dyDescent="0.25">
      <c r="A9" s="6" t="s">
        <v>151</v>
      </c>
      <c r="B9" s="13">
        <v>250245</v>
      </c>
      <c r="C9" s="17">
        <v>0.87090000000000001</v>
      </c>
      <c r="D9" s="13">
        <v>271540</v>
      </c>
      <c r="E9" s="17">
        <v>0.82050000000000001</v>
      </c>
      <c r="F9" s="13">
        <v>255849</v>
      </c>
      <c r="G9" s="17">
        <v>0.83550000000000002</v>
      </c>
      <c r="H9" s="13">
        <v>260359</v>
      </c>
      <c r="I9" s="17">
        <v>0.80100000000000005</v>
      </c>
      <c r="J9" s="12">
        <v>255233</v>
      </c>
      <c r="K9" s="16">
        <v>0.80310000000000004</v>
      </c>
      <c r="L9" s="12">
        <v>3133456</v>
      </c>
      <c r="M9" s="16">
        <v>0.58130000000000004</v>
      </c>
    </row>
    <row r="10" spans="1:13" x14ac:dyDescent="0.25">
      <c r="A10" s="60" t="s">
        <v>152</v>
      </c>
      <c r="B10" s="13">
        <v>224928</v>
      </c>
      <c r="C10" s="17">
        <v>0.78280000000000005</v>
      </c>
      <c r="D10" s="13">
        <v>233320</v>
      </c>
      <c r="E10" s="17">
        <v>0.70499999999999996</v>
      </c>
      <c r="F10" s="13">
        <v>228434</v>
      </c>
      <c r="G10" s="17">
        <v>0.746</v>
      </c>
      <c r="H10" s="13">
        <v>241046</v>
      </c>
      <c r="I10" s="17">
        <v>0.74160000000000004</v>
      </c>
      <c r="J10" s="12">
        <v>232231</v>
      </c>
      <c r="K10" s="16">
        <v>0.73070000000000002</v>
      </c>
      <c r="L10" s="12">
        <v>2663744</v>
      </c>
      <c r="M10" s="16">
        <v>0.49409999999999998</v>
      </c>
    </row>
    <row r="11" spans="1:13" x14ac:dyDescent="0.25">
      <c r="A11" s="60" t="s">
        <v>172</v>
      </c>
      <c r="B11" s="13">
        <v>25317</v>
      </c>
      <c r="C11" s="17">
        <v>8.8099999999999998E-2</v>
      </c>
      <c r="D11" s="13">
        <v>38220</v>
      </c>
      <c r="E11" s="17">
        <v>0.11550000000000001</v>
      </c>
      <c r="F11" s="13">
        <v>27415</v>
      </c>
      <c r="G11" s="17">
        <v>8.9499999999999996E-2</v>
      </c>
      <c r="H11" s="13">
        <v>19313</v>
      </c>
      <c r="I11" s="17">
        <v>5.9400000000000001E-2</v>
      </c>
      <c r="J11" s="12">
        <v>23002</v>
      </c>
      <c r="K11" s="16">
        <v>7.2400000000000006E-2</v>
      </c>
      <c r="L11" s="12">
        <v>469711</v>
      </c>
      <c r="M11" s="16">
        <v>8.7099999999999997E-2</v>
      </c>
    </row>
    <row r="12" spans="1:13" x14ac:dyDescent="0.25">
      <c r="A12" s="6" t="s">
        <v>153</v>
      </c>
      <c r="B12" s="13">
        <v>20474</v>
      </c>
      <c r="C12" s="17">
        <v>7.1199999999999999E-2</v>
      </c>
      <c r="D12" s="13">
        <v>35377</v>
      </c>
      <c r="E12" s="17">
        <v>0.1069</v>
      </c>
      <c r="F12" s="13">
        <v>33898</v>
      </c>
      <c r="G12" s="17">
        <v>0.11070000000000001</v>
      </c>
      <c r="H12" s="13">
        <v>56936</v>
      </c>
      <c r="I12" s="17">
        <v>0.17519999999999999</v>
      </c>
      <c r="J12" s="12">
        <v>58147</v>
      </c>
      <c r="K12" s="16">
        <v>0.183</v>
      </c>
      <c r="L12" s="12">
        <v>1906708</v>
      </c>
      <c r="M12" s="16">
        <v>0.35370000000000001</v>
      </c>
    </row>
    <row r="13" spans="1:13" x14ac:dyDescent="0.25">
      <c r="A13" s="60" t="s">
        <v>1</v>
      </c>
      <c r="B13" s="29" t="s">
        <v>72</v>
      </c>
      <c r="C13" s="29" t="s">
        <v>72</v>
      </c>
      <c r="D13" s="13">
        <v>24124</v>
      </c>
      <c r="E13" s="17">
        <v>7.2900000000000006E-2</v>
      </c>
      <c r="F13" s="13">
        <v>27829</v>
      </c>
      <c r="G13" s="17">
        <v>9.0899999999999995E-2</v>
      </c>
      <c r="H13" s="13">
        <v>31992</v>
      </c>
      <c r="I13" s="17">
        <v>9.8400000000000001E-2</v>
      </c>
      <c r="J13" s="12">
        <v>33800</v>
      </c>
      <c r="K13" s="16">
        <v>0.10630000000000001</v>
      </c>
      <c r="L13" s="12">
        <v>776305</v>
      </c>
      <c r="M13" s="16">
        <v>0.14399999999999999</v>
      </c>
    </row>
    <row r="14" spans="1:13" x14ac:dyDescent="0.25">
      <c r="A14" s="60" t="s">
        <v>95</v>
      </c>
      <c r="B14" s="29" t="s">
        <v>72</v>
      </c>
      <c r="C14" s="29" t="s">
        <v>72</v>
      </c>
      <c r="D14" s="13">
        <v>11253</v>
      </c>
      <c r="E14" s="17">
        <v>3.4000000000000002E-2</v>
      </c>
      <c r="F14" s="13">
        <v>6068</v>
      </c>
      <c r="G14" s="17">
        <v>1.9800000000000002E-2</v>
      </c>
      <c r="H14" s="13">
        <v>24944</v>
      </c>
      <c r="I14" s="17">
        <v>7.6700000000000004E-2</v>
      </c>
      <c r="J14" s="12">
        <v>24347</v>
      </c>
      <c r="K14" s="16">
        <v>7.6600000000000001E-2</v>
      </c>
      <c r="L14" s="12">
        <v>1130403</v>
      </c>
      <c r="M14" s="16">
        <v>0.2097</v>
      </c>
    </row>
    <row r="15" spans="1:13" x14ac:dyDescent="0.25">
      <c r="A15" s="5" t="s">
        <v>4</v>
      </c>
      <c r="B15" s="13">
        <v>16635</v>
      </c>
      <c r="C15" s="17">
        <v>5.79E-2</v>
      </c>
      <c r="D15" s="13">
        <v>24048</v>
      </c>
      <c r="E15" s="17">
        <v>7.2700000000000001E-2</v>
      </c>
      <c r="F15" s="13">
        <v>16474</v>
      </c>
      <c r="G15" s="17">
        <v>5.3800000000000001E-2</v>
      </c>
      <c r="H15" s="13">
        <v>7762</v>
      </c>
      <c r="I15" s="17">
        <v>2.3900000000000001E-2</v>
      </c>
      <c r="J15" s="12">
        <v>4445</v>
      </c>
      <c r="K15" s="16">
        <v>1.4E-2</v>
      </c>
      <c r="L15" s="12">
        <v>350423</v>
      </c>
      <c r="M15" s="16">
        <v>6.5000000000000002E-2</v>
      </c>
    </row>
    <row r="16" spans="1:13" x14ac:dyDescent="0.25">
      <c r="A16" s="5" t="s">
        <v>154</v>
      </c>
      <c r="B16" s="13" t="s">
        <v>72</v>
      </c>
      <c r="C16" s="17" t="s">
        <v>72</v>
      </c>
      <c r="D16" s="13" t="s">
        <v>72</v>
      </c>
      <c r="E16" s="17" t="s">
        <v>72</v>
      </c>
      <c r="F16" s="13">
        <v>30512</v>
      </c>
      <c r="G16" s="17">
        <v>0.1056</v>
      </c>
      <c r="H16" s="13">
        <v>47725</v>
      </c>
      <c r="I16" s="17">
        <v>0.15160000000000001</v>
      </c>
      <c r="J16" s="12">
        <v>49062</v>
      </c>
      <c r="K16" s="16">
        <v>0.15659999999999999</v>
      </c>
      <c r="L16" s="12">
        <v>792477</v>
      </c>
      <c r="M16" s="16">
        <v>0.15840000000000001</v>
      </c>
    </row>
    <row r="17" spans="1:36" x14ac:dyDescent="0.25">
      <c r="A17" s="7" t="s">
        <v>155</v>
      </c>
      <c r="B17" s="13" t="s">
        <v>72</v>
      </c>
      <c r="C17" s="17" t="s">
        <v>72</v>
      </c>
      <c r="D17" s="13">
        <v>106908</v>
      </c>
      <c r="E17" s="17">
        <v>0.89019999999999999</v>
      </c>
      <c r="F17" s="13" t="s">
        <v>72</v>
      </c>
      <c r="G17" s="17" t="s">
        <v>72</v>
      </c>
      <c r="H17" s="13">
        <v>130835</v>
      </c>
      <c r="I17" s="17">
        <v>0.92220000000000002</v>
      </c>
      <c r="J17" s="12">
        <v>117956</v>
      </c>
      <c r="K17" s="16">
        <v>0.93420000000000003</v>
      </c>
      <c r="L17" s="12">
        <v>1695325</v>
      </c>
      <c r="M17" s="16">
        <v>0.85940000000000005</v>
      </c>
    </row>
    <row r="18" spans="1:36" x14ac:dyDescent="0.25">
      <c r="A18" s="7" t="s">
        <v>156</v>
      </c>
      <c r="B18" s="13">
        <v>92872</v>
      </c>
      <c r="C18" s="17">
        <v>0.92349999999999999</v>
      </c>
      <c r="D18" s="13">
        <v>95265</v>
      </c>
      <c r="E18" s="17">
        <v>0.86329999999999996</v>
      </c>
      <c r="F18" s="13" t="s">
        <v>72</v>
      </c>
      <c r="G18" s="17" t="s">
        <v>72</v>
      </c>
      <c r="H18" s="13" t="s">
        <v>72</v>
      </c>
      <c r="I18" s="17" t="s">
        <v>72</v>
      </c>
      <c r="J18" s="13" t="s">
        <v>72</v>
      </c>
      <c r="K18" s="17" t="s">
        <v>72</v>
      </c>
      <c r="L18" s="12">
        <v>1563731</v>
      </c>
      <c r="M18" s="16">
        <v>0.90739999999999998</v>
      </c>
    </row>
    <row r="19" spans="1:36" x14ac:dyDescent="0.25">
      <c r="A19" s="92" t="s">
        <v>61</v>
      </c>
      <c r="B19" s="93"/>
      <c r="C19" s="93"/>
      <c r="D19" s="93"/>
      <c r="E19" s="93"/>
      <c r="F19" s="93"/>
      <c r="G19" s="93"/>
      <c r="H19" s="93"/>
      <c r="I19" s="93"/>
      <c r="J19" s="93"/>
      <c r="K19" s="93"/>
      <c r="L19" s="76"/>
      <c r="M19" s="76"/>
    </row>
    <row r="20" spans="1:36" x14ac:dyDescent="0.25">
      <c r="A20" s="33" t="s">
        <v>16</v>
      </c>
      <c r="B20" s="13">
        <v>255538</v>
      </c>
      <c r="C20" s="17">
        <v>0.89019999999999999</v>
      </c>
      <c r="D20" s="13">
        <v>288244</v>
      </c>
      <c r="E20" s="17">
        <v>0.87090000000000001</v>
      </c>
      <c r="F20" s="13">
        <v>258891</v>
      </c>
      <c r="G20" s="17">
        <v>0.85819999999999996</v>
      </c>
      <c r="H20" s="13">
        <v>286535</v>
      </c>
      <c r="I20" s="17">
        <v>0.88749999999999996</v>
      </c>
      <c r="J20" s="13">
        <v>287065</v>
      </c>
      <c r="K20" s="17">
        <v>0.9032</v>
      </c>
      <c r="L20" s="13">
        <v>4240858</v>
      </c>
      <c r="M20" s="17">
        <v>0.79290000000000005</v>
      </c>
    </row>
    <row r="21" spans="1:36" x14ac:dyDescent="0.25">
      <c r="A21" s="33" t="s">
        <v>27</v>
      </c>
      <c r="B21" s="13">
        <v>47923</v>
      </c>
      <c r="C21" s="17">
        <v>0.1673</v>
      </c>
      <c r="D21" s="13">
        <v>57431</v>
      </c>
      <c r="E21" s="17">
        <v>0.17499999999999999</v>
      </c>
      <c r="F21" s="13">
        <v>68985</v>
      </c>
      <c r="G21" s="17">
        <v>0.23069999999999999</v>
      </c>
      <c r="H21" s="13">
        <v>48063</v>
      </c>
      <c r="I21" s="17">
        <v>0.1489</v>
      </c>
      <c r="J21" s="13">
        <v>45252</v>
      </c>
      <c r="K21" s="17">
        <v>0.14369999999999999</v>
      </c>
      <c r="L21" s="13">
        <v>1539564</v>
      </c>
      <c r="M21" s="17">
        <v>0.29060000000000002</v>
      </c>
    </row>
    <row r="22" spans="1:36" x14ac:dyDescent="0.25">
      <c r="A22" s="33" t="s">
        <v>28</v>
      </c>
      <c r="B22" s="13">
        <v>65471</v>
      </c>
      <c r="C22" s="17">
        <v>0.2286</v>
      </c>
      <c r="D22" s="13">
        <v>79351</v>
      </c>
      <c r="E22" s="17">
        <v>0.24179999999999999</v>
      </c>
      <c r="F22" s="13">
        <v>66066</v>
      </c>
      <c r="G22" s="17">
        <v>0.221</v>
      </c>
      <c r="H22" s="13">
        <v>82237</v>
      </c>
      <c r="I22" s="17">
        <v>0.25469999999999998</v>
      </c>
      <c r="J22" s="13">
        <v>95961</v>
      </c>
      <c r="K22" s="17">
        <v>0.30470000000000003</v>
      </c>
      <c r="L22" s="13">
        <v>1187282</v>
      </c>
      <c r="M22" s="17">
        <v>0.22409999999999999</v>
      </c>
    </row>
    <row r="23" spans="1:36" x14ac:dyDescent="0.25">
      <c r="A23" s="33" t="s">
        <v>81</v>
      </c>
      <c r="B23" s="13">
        <v>173057</v>
      </c>
      <c r="C23" s="17">
        <v>0.60409999999999997</v>
      </c>
      <c r="D23" s="13">
        <v>191373</v>
      </c>
      <c r="E23" s="17">
        <v>0.58320000000000005</v>
      </c>
      <c r="F23" s="13">
        <v>163948</v>
      </c>
      <c r="G23" s="17">
        <v>0.54830000000000001</v>
      </c>
      <c r="H23" s="13">
        <v>192563</v>
      </c>
      <c r="I23" s="17">
        <v>0.59640000000000004</v>
      </c>
      <c r="J23" s="13">
        <v>173729</v>
      </c>
      <c r="K23" s="17">
        <v>0.55159999999999998</v>
      </c>
      <c r="L23" s="13">
        <v>2571287</v>
      </c>
      <c r="M23" s="17">
        <v>0.48530000000000001</v>
      </c>
    </row>
    <row r="24" spans="1:36" x14ac:dyDescent="0.25">
      <c r="A24" s="33" t="s">
        <v>80</v>
      </c>
      <c r="B24" s="13">
        <v>212671</v>
      </c>
      <c r="C24" s="17">
        <v>0.74239999999999995</v>
      </c>
      <c r="D24" s="13">
        <v>221711</v>
      </c>
      <c r="E24" s="17">
        <v>0.67769999999999997</v>
      </c>
      <c r="F24" s="13">
        <v>209454</v>
      </c>
      <c r="G24" s="17">
        <v>0.70089999999999997</v>
      </c>
      <c r="H24" s="13">
        <v>246706</v>
      </c>
      <c r="I24" s="17">
        <v>0.76500000000000001</v>
      </c>
      <c r="J24" s="13">
        <v>226976</v>
      </c>
      <c r="K24" s="17">
        <v>0.72089999999999999</v>
      </c>
      <c r="L24" s="13">
        <v>3291036</v>
      </c>
      <c r="M24" s="17">
        <v>0.62350000000000005</v>
      </c>
    </row>
    <row r="25" spans="1:36" x14ac:dyDescent="0.25">
      <c r="A25" s="33" t="s">
        <v>29</v>
      </c>
      <c r="B25" s="13">
        <v>123488</v>
      </c>
      <c r="C25" s="17">
        <v>0.43059999999999998</v>
      </c>
      <c r="D25" s="13">
        <v>146199</v>
      </c>
      <c r="E25" s="17">
        <v>0.44309999999999999</v>
      </c>
      <c r="F25" s="13">
        <v>101877</v>
      </c>
      <c r="G25" s="17">
        <v>0.3387</v>
      </c>
      <c r="H25" s="13">
        <v>132947</v>
      </c>
      <c r="I25" s="17">
        <v>0.4118</v>
      </c>
      <c r="J25" s="13">
        <v>137984</v>
      </c>
      <c r="K25" s="17">
        <v>0.43419999999999997</v>
      </c>
      <c r="L25" s="13">
        <v>1962944</v>
      </c>
      <c r="M25" s="17">
        <v>0.36809999999999998</v>
      </c>
    </row>
    <row r="26" spans="1:36" x14ac:dyDescent="0.25">
      <c r="A26" s="33" t="s">
        <v>74</v>
      </c>
      <c r="B26" s="13">
        <v>264156</v>
      </c>
      <c r="C26" s="17">
        <v>0.91930000000000001</v>
      </c>
      <c r="D26" s="13">
        <v>302527</v>
      </c>
      <c r="E26" s="17">
        <v>0.91410000000000002</v>
      </c>
      <c r="F26" s="13">
        <v>270707</v>
      </c>
      <c r="G26" s="17">
        <v>0.88549999999999995</v>
      </c>
      <c r="H26" s="13">
        <v>299999</v>
      </c>
      <c r="I26" s="17">
        <v>0.92420000000000002</v>
      </c>
      <c r="J26" s="13">
        <v>292388</v>
      </c>
      <c r="K26" s="17">
        <v>0.92030000000000001</v>
      </c>
      <c r="L26" s="13">
        <v>4508662</v>
      </c>
      <c r="M26" s="17">
        <v>0.84240000000000004</v>
      </c>
    </row>
    <row r="27" spans="1:36" x14ac:dyDescent="0.25">
      <c r="A27" s="94" t="s">
        <v>129</v>
      </c>
      <c r="B27" s="95"/>
      <c r="C27" s="95"/>
      <c r="D27" s="95"/>
      <c r="E27" s="95"/>
      <c r="F27" s="95"/>
      <c r="G27" s="95"/>
      <c r="H27" s="95"/>
      <c r="I27" s="95"/>
      <c r="J27" s="95"/>
      <c r="K27" s="96"/>
      <c r="L27" s="97"/>
      <c r="M27" s="97"/>
      <c r="N27" s="11"/>
      <c r="O27" s="11"/>
      <c r="P27" s="11"/>
      <c r="Q27" s="11"/>
      <c r="R27" s="11"/>
      <c r="S27" s="11"/>
      <c r="T27" s="11"/>
      <c r="U27" s="11"/>
      <c r="V27" s="11"/>
      <c r="W27" s="11"/>
      <c r="X27" s="11"/>
      <c r="Y27" s="11"/>
      <c r="Z27" s="11"/>
      <c r="AA27" s="11"/>
      <c r="AB27" s="11"/>
      <c r="AC27" s="11"/>
      <c r="AD27" s="11"/>
      <c r="AE27" s="11"/>
      <c r="AF27" s="11"/>
      <c r="AG27" s="11"/>
      <c r="AH27" s="11"/>
      <c r="AI27" s="11"/>
      <c r="AJ27" s="11"/>
    </row>
    <row r="28" spans="1:36" x14ac:dyDescent="0.25">
      <c r="A28" s="34" t="s">
        <v>125</v>
      </c>
      <c r="B28" s="29" t="s">
        <v>72</v>
      </c>
      <c r="C28" s="29" t="s">
        <v>72</v>
      </c>
      <c r="D28" s="29" t="s">
        <v>72</v>
      </c>
      <c r="E28" s="29" t="s">
        <v>72</v>
      </c>
      <c r="F28" s="29" t="s">
        <v>72</v>
      </c>
      <c r="G28" s="29" t="s">
        <v>72</v>
      </c>
      <c r="H28" s="29" t="s">
        <v>72</v>
      </c>
      <c r="I28" s="29" t="s">
        <v>72</v>
      </c>
      <c r="J28" s="13">
        <v>16345</v>
      </c>
      <c r="K28" s="17">
        <v>0.6653</v>
      </c>
      <c r="L28" s="13">
        <v>369714</v>
      </c>
      <c r="M28" s="17">
        <v>0.49759999999999999</v>
      </c>
      <c r="N28" s="11"/>
      <c r="O28" s="11"/>
      <c r="P28" s="11"/>
      <c r="Q28" s="11"/>
      <c r="R28" s="11"/>
      <c r="S28" s="11"/>
      <c r="T28" s="11"/>
      <c r="U28" s="11"/>
      <c r="V28" s="11"/>
      <c r="W28" s="11"/>
      <c r="X28" s="11"/>
      <c r="Y28" s="11"/>
      <c r="Z28" s="11"/>
      <c r="AA28" s="11"/>
      <c r="AB28" s="11"/>
      <c r="AC28" s="11"/>
      <c r="AD28" s="11"/>
      <c r="AE28" s="11"/>
      <c r="AF28" s="11"/>
      <c r="AG28" s="11"/>
      <c r="AH28" s="11"/>
      <c r="AI28" s="11"/>
      <c r="AJ28" s="11"/>
    </row>
    <row r="29" spans="1:36" x14ac:dyDescent="0.25">
      <c r="A29" s="34" t="s">
        <v>124</v>
      </c>
      <c r="B29" s="29" t="s">
        <v>72</v>
      </c>
      <c r="C29" s="29" t="s">
        <v>72</v>
      </c>
      <c r="D29" s="29" t="s">
        <v>72</v>
      </c>
      <c r="E29" s="29" t="s">
        <v>72</v>
      </c>
      <c r="F29" s="29" t="s">
        <v>72</v>
      </c>
      <c r="G29" s="29" t="s">
        <v>72</v>
      </c>
      <c r="H29" s="29" t="s">
        <v>72</v>
      </c>
      <c r="I29" s="29" t="s">
        <v>72</v>
      </c>
      <c r="J29" s="29" t="s">
        <v>72</v>
      </c>
      <c r="K29" s="29" t="s">
        <v>72</v>
      </c>
      <c r="L29" s="13">
        <v>61434</v>
      </c>
      <c r="M29" s="17">
        <v>8.2699999999999996E-2</v>
      </c>
      <c r="N29" s="11"/>
      <c r="O29" s="11"/>
      <c r="P29" s="11"/>
      <c r="Q29" s="11"/>
      <c r="R29" s="11"/>
      <c r="S29" s="11"/>
      <c r="T29" s="11"/>
      <c r="U29" s="11"/>
      <c r="V29" s="11"/>
      <c r="W29" s="11"/>
      <c r="X29" s="11"/>
      <c r="Y29" s="11"/>
      <c r="Z29" s="11"/>
      <c r="AA29" s="11"/>
      <c r="AB29" s="11"/>
      <c r="AC29" s="11"/>
      <c r="AD29" s="11"/>
      <c r="AE29" s="11"/>
      <c r="AF29" s="11"/>
      <c r="AG29" s="11"/>
      <c r="AH29" s="11"/>
      <c r="AI29" s="11"/>
      <c r="AJ29" s="11"/>
    </row>
    <row r="30" spans="1:36" x14ac:dyDescent="0.25">
      <c r="A30" s="34" t="s">
        <v>128</v>
      </c>
      <c r="B30" s="29" t="s">
        <v>72</v>
      </c>
      <c r="C30" s="29" t="s">
        <v>72</v>
      </c>
      <c r="D30" s="29" t="s">
        <v>72</v>
      </c>
      <c r="E30" s="29" t="s">
        <v>72</v>
      </c>
      <c r="F30" s="29" t="s">
        <v>72</v>
      </c>
      <c r="G30" s="29" t="s">
        <v>72</v>
      </c>
      <c r="H30" s="29" t="s">
        <v>72</v>
      </c>
      <c r="I30" s="29" t="s">
        <v>72</v>
      </c>
      <c r="J30" s="29" t="s">
        <v>72</v>
      </c>
      <c r="K30" s="29" t="s">
        <v>72</v>
      </c>
      <c r="L30" s="13">
        <v>44030</v>
      </c>
      <c r="M30" s="17">
        <v>5.9299999999999999E-2</v>
      </c>
      <c r="N30" s="11"/>
      <c r="O30" s="11"/>
      <c r="P30" s="11"/>
      <c r="Q30" s="11"/>
      <c r="R30" s="11"/>
      <c r="S30" s="11"/>
      <c r="T30" s="11"/>
      <c r="U30" s="11"/>
      <c r="V30" s="11"/>
      <c r="W30" s="11"/>
      <c r="X30" s="11"/>
      <c r="Y30" s="11"/>
      <c r="Z30" s="11"/>
      <c r="AA30" s="11"/>
      <c r="AB30" s="11"/>
      <c r="AC30" s="11"/>
      <c r="AD30" s="11"/>
      <c r="AE30" s="11"/>
      <c r="AF30" s="11"/>
      <c r="AG30" s="11"/>
      <c r="AH30" s="11"/>
      <c r="AI30" s="11"/>
      <c r="AJ30" s="11"/>
    </row>
    <row r="31" spans="1:36" x14ac:dyDescent="0.25">
      <c r="A31" s="34" t="s">
        <v>122</v>
      </c>
      <c r="B31" s="29" t="s">
        <v>72</v>
      </c>
      <c r="C31" s="29" t="s">
        <v>72</v>
      </c>
      <c r="D31" s="29" t="s">
        <v>72</v>
      </c>
      <c r="E31" s="29" t="s">
        <v>72</v>
      </c>
      <c r="F31" s="29" t="s">
        <v>72</v>
      </c>
      <c r="G31" s="29" t="s">
        <v>72</v>
      </c>
      <c r="H31" s="29" t="s">
        <v>72</v>
      </c>
      <c r="I31" s="29" t="s">
        <v>72</v>
      </c>
      <c r="J31" s="29" t="s">
        <v>72</v>
      </c>
      <c r="K31" s="29" t="s">
        <v>72</v>
      </c>
      <c r="L31" s="13">
        <v>36305</v>
      </c>
      <c r="M31" s="17">
        <v>4.8899999999999999E-2</v>
      </c>
      <c r="N31" s="11"/>
      <c r="O31" s="11"/>
      <c r="P31" s="11"/>
      <c r="Q31" s="11"/>
      <c r="R31" s="11"/>
      <c r="S31" s="11"/>
      <c r="T31" s="11"/>
      <c r="U31" s="11"/>
      <c r="V31" s="11"/>
      <c r="W31" s="11"/>
      <c r="X31" s="11"/>
      <c r="Y31" s="11"/>
      <c r="Z31" s="11"/>
      <c r="AA31" s="11"/>
      <c r="AB31" s="11"/>
      <c r="AC31" s="11"/>
      <c r="AD31" s="11"/>
      <c r="AE31" s="11"/>
      <c r="AF31" s="11"/>
      <c r="AG31" s="11"/>
      <c r="AH31" s="11"/>
      <c r="AI31" s="11"/>
      <c r="AJ31" s="11"/>
    </row>
    <row r="32" spans="1:36" x14ac:dyDescent="0.25">
      <c r="A32" s="34" t="s">
        <v>126</v>
      </c>
      <c r="B32" s="29" t="s">
        <v>72</v>
      </c>
      <c r="C32" s="29" t="s">
        <v>72</v>
      </c>
      <c r="D32" s="29" t="s">
        <v>72</v>
      </c>
      <c r="E32" s="29" t="s">
        <v>72</v>
      </c>
      <c r="F32" s="29" t="s">
        <v>72</v>
      </c>
      <c r="G32" s="29" t="s">
        <v>72</v>
      </c>
      <c r="H32" s="29" t="s">
        <v>72</v>
      </c>
      <c r="I32" s="29" t="s">
        <v>72</v>
      </c>
      <c r="J32" s="29" t="s">
        <v>72</v>
      </c>
      <c r="K32" s="29" t="s">
        <v>72</v>
      </c>
      <c r="L32" s="13">
        <v>32022</v>
      </c>
      <c r="M32" s="17">
        <v>4.3099999999999999E-2</v>
      </c>
      <c r="N32" s="11"/>
      <c r="O32" s="11"/>
      <c r="P32" s="11"/>
      <c r="Q32" s="11"/>
      <c r="R32" s="11"/>
      <c r="S32" s="11"/>
      <c r="T32" s="11"/>
      <c r="U32" s="11"/>
      <c r="V32" s="11"/>
      <c r="W32" s="11"/>
      <c r="X32" s="11"/>
      <c r="Y32" s="11"/>
      <c r="Z32" s="11"/>
      <c r="AA32" s="11"/>
      <c r="AB32" s="11"/>
      <c r="AC32" s="11"/>
      <c r="AD32" s="11"/>
      <c r="AE32" s="11"/>
      <c r="AF32" s="11"/>
      <c r="AG32" s="11"/>
      <c r="AH32" s="11"/>
      <c r="AI32" s="11"/>
      <c r="AJ32" s="11"/>
    </row>
    <row r="33" spans="1:36" x14ac:dyDescent="0.25">
      <c r="A33" s="34" t="s">
        <v>127</v>
      </c>
      <c r="B33" s="29" t="s">
        <v>72</v>
      </c>
      <c r="C33" s="29" t="s">
        <v>72</v>
      </c>
      <c r="D33" s="29" t="s">
        <v>72</v>
      </c>
      <c r="E33" s="29" t="s">
        <v>72</v>
      </c>
      <c r="F33" s="29" t="s">
        <v>72</v>
      </c>
      <c r="G33" s="29" t="s">
        <v>72</v>
      </c>
      <c r="H33" s="29" t="s">
        <v>72</v>
      </c>
      <c r="I33" s="29" t="s">
        <v>72</v>
      </c>
      <c r="J33" s="29" t="s">
        <v>72</v>
      </c>
      <c r="K33" s="29" t="s">
        <v>72</v>
      </c>
      <c r="L33" s="13">
        <v>31346</v>
      </c>
      <c r="M33" s="17">
        <v>4.2200000000000001E-2</v>
      </c>
      <c r="N33" s="11"/>
      <c r="O33" s="11"/>
      <c r="P33" s="11"/>
      <c r="Q33" s="11"/>
      <c r="R33" s="11"/>
      <c r="S33" s="11"/>
      <c r="T33" s="11"/>
      <c r="U33" s="11"/>
      <c r="V33" s="11"/>
      <c r="W33" s="11"/>
      <c r="X33" s="11"/>
      <c r="Y33" s="11"/>
      <c r="Z33" s="11"/>
      <c r="AA33" s="11"/>
      <c r="AB33" s="11"/>
      <c r="AC33" s="11"/>
      <c r="AD33" s="11"/>
      <c r="AE33" s="11"/>
      <c r="AF33" s="11"/>
      <c r="AG33" s="11"/>
      <c r="AH33" s="11"/>
      <c r="AI33" s="11"/>
      <c r="AJ33" s="11"/>
    </row>
    <row r="34" spans="1:36" x14ac:dyDescent="0.25">
      <c r="A34" s="34" t="s">
        <v>123</v>
      </c>
      <c r="B34" s="29" t="s">
        <v>72</v>
      </c>
      <c r="C34" s="29" t="s">
        <v>72</v>
      </c>
      <c r="D34" s="29" t="s">
        <v>72</v>
      </c>
      <c r="E34" s="29" t="s">
        <v>72</v>
      </c>
      <c r="F34" s="29" t="s">
        <v>72</v>
      </c>
      <c r="G34" s="29" t="s">
        <v>72</v>
      </c>
      <c r="H34" s="29" t="s">
        <v>72</v>
      </c>
      <c r="I34" s="29" t="s">
        <v>72</v>
      </c>
      <c r="J34" s="29" t="s">
        <v>72</v>
      </c>
      <c r="K34" s="29" t="s">
        <v>72</v>
      </c>
      <c r="L34" s="13">
        <v>23532</v>
      </c>
      <c r="M34" s="17">
        <v>3.1699999999999999E-2</v>
      </c>
      <c r="N34" s="11"/>
      <c r="O34" s="11"/>
      <c r="P34" s="11"/>
      <c r="Q34" s="11"/>
      <c r="R34" s="11"/>
      <c r="S34" s="11"/>
      <c r="T34" s="11"/>
      <c r="U34" s="11"/>
      <c r="V34" s="11"/>
      <c r="W34" s="11"/>
      <c r="X34" s="11"/>
      <c r="Y34" s="11"/>
      <c r="Z34" s="11"/>
      <c r="AA34" s="11"/>
      <c r="AB34" s="11"/>
      <c r="AC34" s="11"/>
      <c r="AD34" s="11"/>
      <c r="AE34" s="11"/>
      <c r="AF34" s="11"/>
      <c r="AG34" s="11"/>
      <c r="AH34" s="11"/>
      <c r="AI34" s="11"/>
      <c r="AJ34" s="11"/>
    </row>
    <row r="35" spans="1:36" x14ac:dyDescent="0.25">
      <c r="A35" s="33" t="s">
        <v>121</v>
      </c>
      <c r="B35" s="29" t="s">
        <v>72</v>
      </c>
      <c r="C35" s="29" t="s">
        <v>72</v>
      </c>
      <c r="D35" s="29" t="s">
        <v>72</v>
      </c>
      <c r="E35" s="29" t="s">
        <v>72</v>
      </c>
      <c r="F35" s="29" t="s">
        <v>72</v>
      </c>
      <c r="G35" s="29" t="s">
        <v>72</v>
      </c>
      <c r="H35" s="29" t="s">
        <v>72</v>
      </c>
      <c r="I35" s="29" t="s">
        <v>72</v>
      </c>
      <c r="J35" s="29" t="s">
        <v>72</v>
      </c>
      <c r="K35" s="29" t="s">
        <v>72</v>
      </c>
      <c r="L35" s="13">
        <v>144671</v>
      </c>
      <c r="M35" s="17">
        <v>0.19470000000000001</v>
      </c>
      <c r="N35" s="11"/>
      <c r="O35" s="11"/>
      <c r="P35" s="11"/>
      <c r="Q35" s="11"/>
      <c r="R35" s="11"/>
      <c r="S35" s="11"/>
      <c r="T35" s="11"/>
      <c r="U35" s="11"/>
      <c r="V35" s="11"/>
      <c r="W35" s="11"/>
      <c r="X35" s="11"/>
      <c r="Y35" s="11"/>
      <c r="Z35" s="11"/>
      <c r="AA35" s="11"/>
      <c r="AB35" s="11"/>
      <c r="AC35" s="11"/>
      <c r="AD35" s="11"/>
      <c r="AE35" s="11"/>
      <c r="AF35" s="11"/>
      <c r="AG35" s="11"/>
      <c r="AH35" s="11"/>
      <c r="AI35" s="11"/>
      <c r="AJ35" s="11"/>
    </row>
    <row r="36" spans="1:36" x14ac:dyDescent="0.25">
      <c r="A36" s="94" t="s">
        <v>75</v>
      </c>
      <c r="B36" s="95"/>
      <c r="C36" s="95"/>
      <c r="D36" s="95"/>
      <c r="E36" s="95"/>
      <c r="F36" s="95"/>
      <c r="G36" s="95"/>
      <c r="H36" s="95"/>
      <c r="I36" s="95"/>
      <c r="J36" s="95"/>
      <c r="K36" s="96"/>
      <c r="L36" s="97"/>
      <c r="M36" s="97"/>
    </row>
    <row r="37" spans="1:36" x14ac:dyDescent="0.25">
      <c r="A37" s="33" t="s">
        <v>13</v>
      </c>
      <c r="B37" s="29" t="s">
        <v>72</v>
      </c>
      <c r="C37" s="29" t="s">
        <v>72</v>
      </c>
      <c r="D37" s="13">
        <v>283085</v>
      </c>
      <c r="E37" s="17">
        <v>0.85529999999999995</v>
      </c>
      <c r="F37" s="29" t="s">
        <v>72</v>
      </c>
      <c r="G37" s="29" t="s">
        <v>72</v>
      </c>
      <c r="H37" s="13">
        <v>297240</v>
      </c>
      <c r="I37" s="17">
        <v>0.92420000000000002</v>
      </c>
      <c r="J37" s="13">
        <v>267797</v>
      </c>
      <c r="K37" s="17">
        <v>0.84550000000000003</v>
      </c>
      <c r="L37" s="13">
        <v>3964426</v>
      </c>
      <c r="M37" s="17">
        <v>0.74739999999999995</v>
      </c>
    </row>
    <row r="38" spans="1:36" x14ac:dyDescent="0.25">
      <c r="A38" s="33" t="s">
        <v>14</v>
      </c>
      <c r="B38" s="29" t="s">
        <v>72</v>
      </c>
      <c r="C38" s="29" t="s">
        <v>72</v>
      </c>
      <c r="D38" s="13" t="s">
        <v>72</v>
      </c>
      <c r="E38" s="17" t="s">
        <v>72</v>
      </c>
      <c r="F38" s="29" t="s">
        <v>72</v>
      </c>
      <c r="G38" s="29" t="s">
        <v>72</v>
      </c>
      <c r="H38" s="13" t="s">
        <v>72</v>
      </c>
      <c r="I38" s="17" t="s">
        <v>72</v>
      </c>
      <c r="J38" s="13" t="s">
        <v>72</v>
      </c>
      <c r="K38" s="17" t="s">
        <v>72</v>
      </c>
      <c r="L38" s="13">
        <v>379951</v>
      </c>
      <c r="M38" s="17">
        <v>7.1599999999999997E-2</v>
      </c>
    </row>
    <row r="39" spans="1:36" x14ac:dyDescent="0.25">
      <c r="A39" s="33" t="s">
        <v>15</v>
      </c>
      <c r="B39" s="29" t="s">
        <v>72</v>
      </c>
      <c r="C39" s="29" t="s">
        <v>72</v>
      </c>
      <c r="D39" s="13" t="s">
        <v>72</v>
      </c>
      <c r="E39" s="17" t="s">
        <v>72</v>
      </c>
      <c r="F39" s="29" t="s">
        <v>72</v>
      </c>
      <c r="G39" s="29" t="s">
        <v>72</v>
      </c>
      <c r="H39" s="13" t="s">
        <v>72</v>
      </c>
      <c r="I39" s="17" t="s">
        <v>72</v>
      </c>
      <c r="J39" s="13" t="s">
        <v>72</v>
      </c>
      <c r="K39" s="17" t="s">
        <v>72</v>
      </c>
      <c r="L39" s="13">
        <v>178707</v>
      </c>
      <c r="M39" s="17">
        <v>3.3700000000000001E-2</v>
      </c>
    </row>
    <row r="40" spans="1:36" x14ac:dyDescent="0.25">
      <c r="A40" s="34" t="s">
        <v>157</v>
      </c>
      <c r="B40" s="29" t="s">
        <v>72</v>
      </c>
      <c r="C40" s="29" t="s">
        <v>72</v>
      </c>
      <c r="D40" s="13">
        <v>32089</v>
      </c>
      <c r="E40" s="17">
        <v>9.7000000000000003E-2</v>
      </c>
      <c r="F40" s="29" t="s">
        <v>72</v>
      </c>
      <c r="G40" s="29" t="s">
        <v>72</v>
      </c>
      <c r="H40" s="13">
        <v>20862</v>
      </c>
      <c r="I40" s="17">
        <v>6.4899999999999999E-2</v>
      </c>
      <c r="J40" s="13">
        <v>34668</v>
      </c>
      <c r="K40" s="17">
        <v>0.1094</v>
      </c>
      <c r="L40" s="13">
        <v>781370</v>
      </c>
      <c r="M40" s="17">
        <v>0.14729999999999999</v>
      </c>
    </row>
    <row r="41" spans="1:36" x14ac:dyDescent="0.25">
      <c r="A41" s="94" t="s">
        <v>26</v>
      </c>
      <c r="B41" s="95"/>
      <c r="C41" s="95"/>
      <c r="D41" s="95"/>
      <c r="E41" s="95"/>
      <c r="F41" s="95"/>
      <c r="G41" s="95"/>
      <c r="H41" s="95"/>
      <c r="I41" s="95"/>
      <c r="J41" s="95"/>
      <c r="K41" s="96"/>
      <c r="L41" s="97"/>
      <c r="M41" s="97"/>
    </row>
    <row r="42" spans="1:36" x14ac:dyDescent="0.25">
      <c r="A42" s="33" t="s">
        <v>19</v>
      </c>
      <c r="B42" s="13">
        <v>242305</v>
      </c>
      <c r="C42" s="17">
        <v>0.84409999999999996</v>
      </c>
      <c r="D42" s="13">
        <v>264497</v>
      </c>
      <c r="E42" s="17">
        <v>0.79920000000000002</v>
      </c>
      <c r="F42" s="13">
        <v>240440</v>
      </c>
      <c r="G42" s="17">
        <v>0.79730000000000001</v>
      </c>
      <c r="H42" s="13">
        <v>276844</v>
      </c>
      <c r="I42" s="17">
        <v>0.85829999999999995</v>
      </c>
      <c r="J42" s="13">
        <v>248758</v>
      </c>
      <c r="K42" s="17">
        <v>0.78269999999999995</v>
      </c>
      <c r="L42" s="13">
        <v>4171963</v>
      </c>
      <c r="M42" s="17">
        <v>0.78169999999999995</v>
      </c>
    </row>
    <row r="43" spans="1:36" x14ac:dyDescent="0.25">
      <c r="A43" s="33" t="s">
        <v>17</v>
      </c>
      <c r="B43" s="13">
        <v>26375</v>
      </c>
      <c r="C43" s="17">
        <v>9.1899999999999996E-2</v>
      </c>
      <c r="D43" s="13">
        <v>50186</v>
      </c>
      <c r="E43" s="17">
        <v>0.15160000000000001</v>
      </c>
      <c r="F43" s="13">
        <v>50565</v>
      </c>
      <c r="G43" s="17">
        <v>0.16769999999999999</v>
      </c>
      <c r="H43" s="13">
        <v>27529</v>
      </c>
      <c r="I43" s="17">
        <v>8.5300000000000001E-2</v>
      </c>
      <c r="J43" s="13">
        <v>52468</v>
      </c>
      <c r="K43" s="17">
        <v>0.1651</v>
      </c>
      <c r="L43" s="13">
        <v>707190</v>
      </c>
      <c r="M43" s="17">
        <v>0.13250000000000001</v>
      </c>
    </row>
    <row r="44" spans="1:36" x14ac:dyDescent="0.25">
      <c r="A44" s="33" t="s">
        <v>18</v>
      </c>
      <c r="B44" s="13">
        <v>18380</v>
      </c>
      <c r="C44" s="17">
        <v>6.4000000000000001E-2</v>
      </c>
      <c r="D44" s="13">
        <v>16281</v>
      </c>
      <c r="E44" s="17">
        <v>4.9200000000000001E-2</v>
      </c>
      <c r="F44" s="13">
        <v>10572</v>
      </c>
      <c r="G44" s="17">
        <v>3.5099999999999999E-2</v>
      </c>
      <c r="H44" s="13">
        <v>18187</v>
      </c>
      <c r="I44" s="17">
        <v>5.6399999999999999E-2</v>
      </c>
      <c r="J44" s="13">
        <v>16599</v>
      </c>
      <c r="K44" s="17">
        <v>5.2200000000000003E-2</v>
      </c>
      <c r="L44" s="13">
        <v>457771</v>
      </c>
      <c r="M44" s="17">
        <v>8.5800000000000001E-2</v>
      </c>
    </row>
    <row r="45" spans="1:36" x14ac:dyDescent="0.25">
      <c r="A45" s="3" t="s">
        <v>24</v>
      </c>
      <c r="B45" s="13">
        <v>29869</v>
      </c>
      <c r="C45" s="17">
        <v>0.66739999999999999</v>
      </c>
      <c r="D45" s="13">
        <v>33339</v>
      </c>
      <c r="E45" s="17">
        <v>0.50329999999999997</v>
      </c>
      <c r="F45" s="13">
        <v>46453</v>
      </c>
      <c r="G45" s="17">
        <v>0.8397</v>
      </c>
      <c r="H45" s="13">
        <v>33109</v>
      </c>
      <c r="I45" s="17">
        <v>0.72419999999999995</v>
      </c>
      <c r="J45" s="13">
        <v>49342</v>
      </c>
      <c r="K45" s="17">
        <v>0.71440000000000003</v>
      </c>
      <c r="L45" s="13">
        <v>723516</v>
      </c>
      <c r="M45" s="17">
        <v>0.63649999999999995</v>
      </c>
    </row>
    <row r="46" spans="1:36" x14ac:dyDescent="0.25">
      <c r="A46" s="3" t="s">
        <v>20</v>
      </c>
      <c r="B46" s="13">
        <v>14886</v>
      </c>
      <c r="C46" s="17">
        <v>0.33260000000000001</v>
      </c>
      <c r="D46" s="13">
        <v>32905</v>
      </c>
      <c r="E46" s="17">
        <v>0.49669999999999997</v>
      </c>
      <c r="F46" s="13">
        <v>8867</v>
      </c>
      <c r="G46" s="17">
        <v>0.1603</v>
      </c>
      <c r="H46" s="13">
        <v>12606</v>
      </c>
      <c r="I46" s="17">
        <v>0.27579999999999999</v>
      </c>
      <c r="J46" s="13">
        <v>19725</v>
      </c>
      <c r="K46" s="17">
        <v>0.28560000000000002</v>
      </c>
      <c r="L46" s="13">
        <v>413127</v>
      </c>
      <c r="M46" s="17">
        <v>0.36349999999999999</v>
      </c>
    </row>
    <row r="47" spans="1:36" x14ac:dyDescent="0.25">
      <c r="A47" s="92" t="s">
        <v>60</v>
      </c>
      <c r="B47" s="93"/>
      <c r="C47" s="93"/>
      <c r="D47" s="93"/>
      <c r="E47" s="93"/>
      <c r="F47" s="93"/>
      <c r="G47" s="93"/>
      <c r="H47" s="93"/>
      <c r="I47" s="93"/>
      <c r="J47" s="93"/>
      <c r="K47" s="93"/>
      <c r="L47" s="76"/>
      <c r="M47" s="76"/>
    </row>
    <row r="48" spans="1:36" x14ac:dyDescent="0.25">
      <c r="A48" s="94" t="s">
        <v>34</v>
      </c>
      <c r="B48" s="95"/>
      <c r="C48" s="95"/>
      <c r="D48" s="95"/>
      <c r="E48" s="95"/>
      <c r="F48" s="95"/>
      <c r="G48" s="95"/>
      <c r="H48" s="95"/>
      <c r="I48" s="95"/>
      <c r="J48" s="95"/>
      <c r="K48" s="96"/>
      <c r="L48" s="97"/>
      <c r="M48" s="97"/>
    </row>
    <row r="49" spans="1:36" x14ac:dyDescent="0.25">
      <c r="A49" s="33" t="s">
        <v>67</v>
      </c>
      <c r="B49" s="13">
        <v>40052</v>
      </c>
      <c r="C49" s="17">
        <v>0.13969999999999999</v>
      </c>
      <c r="D49" s="13">
        <v>44288</v>
      </c>
      <c r="E49" s="17">
        <v>0.1338</v>
      </c>
      <c r="F49" s="13">
        <v>32122</v>
      </c>
      <c r="G49" s="17">
        <v>0.1052</v>
      </c>
      <c r="H49" s="13">
        <v>60978</v>
      </c>
      <c r="I49" s="17">
        <v>0.1885</v>
      </c>
      <c r="J49" s="13">
        <v>26424</v>
      </c>
      <c r="K49" s="17">
        <v>8.3199999999999996E-2</v>
      </c>
      <c r="L49" s="13">
        <v>837470</v>
      </c>
      <c r="M49" s="17">
        <v>0.15679999999999999</v>
      </c>
    </row>
    <row r="50" spans="1:36" x14ac:dyDescent="0.25">
      <c r="A50" s="27" t="s">
        <v>158</v>
      </c>
      <c r="B50" s="29" t="s">
        <v>72</v>
      </c>
      <c r="C50" s="29" t="s">
        <v>72</v>
      </c>
      <c r="D50" s="29" t="s">
        <v>72</v>
      </c>
      <c r="E50" s="29" t="s">
        <v>72</v>
      </c>
      <c r="F50" s="29" t="s">
        <v>72</v>
      </c>
      <c r="G50" s="29" t="s">
        <v>72</v>
      </c>
      <c r="H50" s="29" t="s">
        <v>72</v>
      </c>
      <c r="I50" s="29" t="s">
        <v>72</v>
      </c>
      <c r="J50" s="13">
        <v>20282</v>
      </c>
      <c r="K50" s="17">
        <v>0.76910000000000001</v>
      </c>
      <c r="L50" s="13">
        <v>594433</v>
      </c>
      <c r="M50" s="17">
        <v>0.72519999999999996</v>
      </c>
      <c r="N50" s="11"/>
      <c r="O50" s="11"/>
      <c r="P50" s="11"/>
      <c r="Q50" s="11"/>
      <c r="R50" s="11"/>
      <c r="S50" s="11"/>
      <c r="T50" s="11"/>
      <c r="U50" s="11"/>
      <c r="V50" s="11"/>
      <c r="W50" s="11"/>
      <c r="X50" s="11"/>
      <c r="Y50" s="11"/>
      <c r="Z50" s="11"/>
      <c r="AA50" s="11"/>
      <c r="AB50" s="11"/>
      <c r="AC50" s="11"/>
      <c r="AD50" s="11"/>
      <c r="AE50" s="11"/>
      <c r="AF50" s="11"/>
      <c r="AG50" s="11"/>
      <c r="AH50" s="11"/>
      <c r="AI50" s="11"/>
      <c r="AJ50" s="11"/>
    </row>
    <row r="51" spans="1:36" x14ac:dyDescent="0.25">
      <c r="A51" s="27" t="s">
        <v>159</v>
      </c>
      <c r="B51" s="29" t="s">
        <v>72</v>
      </c>
      <c r="C51" s="29" t="s">
        <v>72</v>
      </c>
      <c r="D51" s="29" t="s">
        <v>72</v>
      </c>
      <c r="E51" s="29" t="s">
        <v>72</v>
      </c>
      <c r="F51" s="29" t="s">
        <v>72</v>
      </c>
      <c r="G51" s="29" t="s">
        <v>72</v>
      </c>
      <c r="H51" s="29" t="s">
        <v>72</v>
      </c>
      <c r="I51" s="29" t="s">
        <v>72</v>
      </c>
      <c r="J51" s="13" t="s">
        <v>72</v>
      </c>
      <c r="K51" s="17" t="s">
        <v>72</v>
      </c>
      <c r="L51" s="13">
        <v>354986</v>
      </c>
      <c r="M51" s="17">
        <v>0.43309999999999998</v>
      </c>
      <c r="N51" s="11"/>
      <c r="O51" s="11"/>
      <c r="P51" s="11"/>
      <c r="Q51" s="11"/>
      <c r="R51" s="11"/>
      <c r="S51" s="11"/>
      <c r="T51" s="11"/>
      <c r="U51" s="11"/>
      <c r="V51" s="11"/>
      <c r="W51" s="11"/>
      <c r="X51" s="11"/>
      <c r="Y51" s="11"/>
      <c r="Z51" s="11"/>
      <c r="AA51" s="11"/>
      <c r="AB51" s="11"/>
      <c r="AC51" s="11"/>
      <c r="AD51" s="11"/>
      <c r="AE51" s="11"/>
      <c r="AF51" s="11"/>
      <c r="AG51" s="11"/>
      <c r="AH51" s="11"/>
      <c r="AI51" s="11"/>
      <c r="AJ51" s="11"/>
    </row>
    <row r="52" spans="1:36" x14ac:dyDescent="0.25">
      <c r="A52" s="33" t="s">
        <v>36</v>
      </c>
      <c r="B52" s="13">
        <v>17774</v>
      </c>
      <c r="C52" s="17">
        <v>6.59E-2</v>
      </c>
      <c r="D52" s="13">
        <v>24074</v>
      </c>
      <c r="E52" s="17">
        <v>7.8399999999999997E-2</v>
      </c>
      <c r="F52" s="13">
        <v>7936</v>
      </c>
      <c r="G52" s="17">
        <v>2.75E-2</v>
      </c>
      <c r="H52" s="13">
        <v>23034</v>
      </c>
      <c r="I52" s="17">
        <v>7.4200000000000002E-2</v>
      </c>
      <c r="J52" s="13">
        <v>25661</v>
      </c>
      <c r="K52" s="17">
        <v>8.2199999999999995E-2</v>
      </c>
      <c r="L52" s="13">
        <v>570212</v>
      </c>
      <c r="M52" s="17">
        <v>0.1138</v>
      </c>
    </row>
    <row r="53" spans="1:36" x14ac:dyDescent="0.25">
      <c r="A53" s="27" t="s">
        <v>158</v>
      </c>
      <c r="B53" s="29" t="s">
        <v>72</v>
      </c>
      <c r="C53" s="29" t="s">
        <v>72</v>
      </c>
      <c r="D53" s="29" t="s">
        <v>72</v>
      </c>
      <c r="E53" s="29" t="s">
        <v>72</v>
      </c>
      <c r="F53" s="29" t="s">
        <v>72</v>
      </c>
      <c r="G53" s="29" t="s">
        <v>72</v>
      </c>
      <c r="H53" s="29" t="s">
        <v>72</v>
      </c>
      <c r="I53" s="29" t="s">
        <v>72</v>
      </c>
      <c r="J53" s="13" t="s">
        <v>72</v>
      </c>
      <c r="K53" s="17" t="s">
        <v>72</v>
      </c>
      <c r="L53" s="13">
        <v>358711</v>
      </c>
      <c r="M53" s="17">
        <v>0.64500000000000002</v>
      </c>
    </row>
    <row r="54" spans="1:36" x14ac:dyDescent="0.25">
      <c r="A54" s="27" t="s">
        <v>159</v>
      </c>
      <c r="B54" s="29" t="s">
        <v>72</v>
      </c>
      <c r="C54" s="29" t="s">
        <v>72</v>
      </c>
      <c r="D54" s="29" t="s">
        <v>72</v>
      </c>
      <c r="E54" s="29" t="s">
        <v>72</v>
      </c>
      <c r="F54" s="29" t="s">
        <v>72</v>
      </c>
      <c r="G54" s="29" t="s">
        <v>72</v>
      </c>
      <c r="H54" s="29" t="s">
        <v>72</v>
      </c>
      <c r="I54" s="29" t="s">
        <v>72</v>
      </c>
      <c r="J54" s="13" t="s">
        <v>72</v>
      </c>
      <c r="K54" s="17" t="s">
        <v>72</v>
      </c>
      <c r="L54" s="13">
        <v>276368</v>
      </c>
      <c r="M54" s="17">
        <v>0.49690000000000001</v>
      </c>
    </row>
    <row r="55" spans="1:36" x14ac:dyDescent="0.25">
      <c r="A55" s="33" t="s">
        <v>35</v>
      </c>
      <c r="B55" s="13">
        <v>23560</v>
      </c>
      <c r="C55" s="17">
        <v>8.2000000000000003E-2</v>
      </c>
      <c r="D55" s="13">
        <v>18156</v>
      </c>
      <c r="E55" s="17">
        <v>5.4899999999999997E-2</v>
      </c>
      <c r="F55" s="13">
        <v>12659</v>
      </c>
      <c r="G55" s="17">
        <v>4.1399999999999999E-2</v>
      </c>
      <c r="H55" s="13">
        <v>26326</v>
      </c>
      <c r="I55" s="17">
        <v>8.14E-2</v>
      </c>
      <c r="J55" s="13">
        <v>33652</v>
      </c>
      <c r="K55" s="17">
        <v>0.10639999999999999</v>
      </c>
      <c r="L55" s="13">
        <v>605943</v>
      </c>
      <c r="M55" s="17">
        <v>0.1134</v>
      </c>
    </row>
    <row r="56" spans="1:36" x14ac:dyDescent="0.25">
      <c r="A56" s="27" t="s">
        <v>158</v>
      </c>
      <c r="B56" s="29" t="s">
        <v>72</v>
      </c>
      <c r="C56" s="29" t="s">
        <v>72</v>
      </c>
      <c r="D56" s="29" t="s">
        <v>72</v>
      </c>
      <c r="E56" s="29" t="s">
        <v>72</v>
      </c>
      <c r="F56" s="29" t="s">
        <v>72</v>
      </c>
      <c r="G56" s="29" t="s">
        <v>72</v>
      </c>
      <c r="H56" s="29" t="s">
        <v>72</v>
      </c>
      <c r="I56" s="29" t="s">
        <v>72</v>
      </c>
      <c r="J56" s="13">
        <v>23259</v>
      </c>
      <c r="K56" s="17">
        <v>0.69120000000000004</v>
      </c>
      <c r="L56" s="13">
        <v>459217</v>
      </c>
      <c r="M56" s="17">
        <v>0.76729999999999998</v>
      </c>
    </row>
    <row r="57" spans="1:36" x14ac:dyDescent="0.25">
      <c r="A57" s="27" t="s">
        <v>159</v>
      </c>
      <c r="B57" s="29" t="s">
        <v>72</v>
      </c>
      <c r="C57" s="29" t="s">
        <v>72</v>
      </c>
      <c r="D57" s="29" t="s">
        <v>72</v>
      </c>
      <c r="E57" s="29" t="s">
        <v>72</v>
      </c>
      <c r="F57" s="29" t="s">
        <v>72</v>
      </c>
      <c r="G57" s="29" t="s">
        <v>72</v>
      </c>
      <c r="H57" s="29" t="s">
        <v>72</v>
      </c>
      <c r="I57" s="29" t="s">
        <v>72</v>
      </c>
      <c r="J57" s="29">
        <v>15638</v>
      </c>
      <c r="K57" s="41">
        <v>0.4647</v>
      </c>
      <c r="L57" s="13">
        <v>223579</v>
      </c>
      <c r="M57" s="17">
        <v>0.37359999999999999</v>
      </c>
    </row>
    <row r="58" spans="1:36" x14ac:dyDescent="0.25">
      <c r="A58" s="33" t="s">
        <v>62</v>
      </c>
      <c r="B58" s="13" t="s">
        <v>72</v>
      </c>
      <c r="C58" s="13" t="s">
        <v>72</v>
      </c>
      <c r="D58" s="13" t="s">
        <v>72</v>
      </c>
      <c r="E58" s="13" t="s">
        <v>72</v>
      </c>
      <c r="F58" s="13">
        <v>3110</v>
      </c>
      <c r="G58" s="17">
        <v>1.0200000000000001E-2</v>
      </c>
      <c r="H58" s="13" t="s">
        <v>72</v>
      </c>
      <c r="I58" s="17" t="s">
        <v>72</v>
      </c>
      <c r="J58" s="13">
        <v>4450</v>
      </c>
      <c r="K58" s="17">
        <v>1.4E-2</v>
      </c>
      <c r="L58" s="13">
        <v>296844</v>
      </c>
      <c r="M58" s="17">
        <v>5.5199999999999999E-2</v>
      </c>
    </row>
    <row r="59" spans="1:36" x14ac:dyDescent="0.25">
      <c r="A59" s="27" t="s">
        <v>158</v>
      </c>
      <c r="B59" s="29" t="s">
        <v>72</v>
      </c>
      <c r="C59" s="29" t="s">
        <v>72</v>
      </c>
      <c r="D59" s="29" t="s">
        <v>72</v>
      </c>
      <c r="E59" s="29" t="s">
        <v>72</v>
      </c>
      <c r="F59" s="29" t="s">
        <v>72</v>
      </c>
      <c r="G59" s="29" t="s">
        <v>72</v>
      </c>
      <c r="H59" s="29" t="s">
        <v>72</v>
      </c>
      <c r="I59" s="29" t="s">
        <v>72</v>
      </c>
      <c r="J59" s="13" t="s">
        <v>72</v>
      </c>
      <c r="K59" s="17" t="s">
        <v>72</v>
      </c>
      <c r="L59" s="13">
        <v>185591</v>
      </c>
      <c r="M59" s="17">
        <v>0.64159999999999995</v>
      </c>
      <c r="N59" s="11"/>
      <c r="O59" s="11"/>
      <c r="P59" s="11"/>
      <c r="Q59" s="11"/>
      <c r="R59" s="11"/>
      <c r="S59" s="11"/>
      <c r="T59" s="11"/>
      <c r="U59" s="11"/>
      <c r="V59" s="11"/>
      <c r="W59" s="11"/>
      <c r="X59" s="11"/>
      <c r="Y59" s="11"/>
      <c r="Z59" s="11"/>
      <c r="AA59" s="11"/>
      <c r="AB59" s="11"/>
      <c r="AC59" s="11"/>
      <c r="AD59" s="11"/>
      <c r="AE59" s="11"/>
      <c r="AF59" s="11"/>
      <c r="AG59" s="11"/>
      <c r="AH59" s="11"/>
      <c r="AI59" s="11"/>
      <c r="AJ59" s="11"/>
    </row>
    <row r="60" spans="1:36" x14ac:dyDescent="0.25">
      <c r="A60" s="27" t="s">
        <v>159</v>
      </c>
      <c r="B60" s="29" t="s">
        <v>72</v>
      </c>
      <c r="C60" s="29" t="s">
        <v>72</v>
      </c>
      <c r="D60" s="29" t="s">
        <v>72</v>
      </c>
      <c r="E60" s="29" t="s">
        <v>72</v>
      </c>
      <c r="F60" s="29" t="s">
        <v>72</v>
      </c>
      <c r="G60" s="29" t="s">
        <v>72</v>
      </c>
      <c r="H60" s="29" t="s">
        <v>72</v>
      </c>
      <c r="I60" s="29" t="s">
        <v>72</v>
      </c>
      <c r="J60" s="13" t="s">
        <v>72</v>
      </c>
      <c r="K60" s="17" t="s">
        <v>72</v>
      </c>
      <c r="L60" s="13">
        <v>168922</v>
      </c>
      <c r="M60" s="17">
        <v>0.58399999999999996</v>
      </c>
      <c r="N60" s="11"/>
      <c r="O60" s="11"/>
      <c r="P60" s="11"/>
      <c r="Q60" s="11"/>
      <c r="R60" s="11"/>
      <c r="S60" s="11"/>
      <c r="T60" s="11"/>
      <c r="U60" s="11"/>
      <c r="V60" s="11"/>
      <c r="W60" s="11"/>
      <c r="X60" s="11"/>
      <c r="Y60" s="11"/>
      <c r="Z60" s="11"/>
      <c r="AA60" s="11"/>
      <c r="AB60" s="11"/>
      <c r="AC60" s="11"/>
      <c r="AD60" s="11"/>
      <c r="AE60" s="11"/>
      <c r="AF60" s="11"/>
      <c r="AG60" s="11"/>
      <c r="AH60" s="11"/>
      <c r="AI60" s="11"/>
      <c r="AJ60" s="11"/>
    </row>
    <row r="61" spans="1:36" x14ac:dyDescent="0.25">
      <c r="A61" s="63" t="s">
        <v>173</v>
      </c>
      <c r="B61" s="13" t="s">
        <v>72</v>
      </c>
      <c r="C61" s="13" t="s">
        <v>72</v>
      </c>
      <c r="D61" s="13" t="s">
        <v>72</v>
      </c>
      <c r="E61" s="13" t="s">
        <v>72</v>
      </c>
      <c r="F61" s="13">
        <v>14761</v>
      </c>
      <c r="G61" s="17">
        <v>9.4399999999999998E-2</v>
      </c>
      <c r="H61" s="13">
        <v>18293</v>
      </c>
      <c r="I61" s="17">
        <v>9.9299999999999999E-2</v>
      </c>
      <c r="J61" s="13">
        <v>19874</v>
      </c>
      <c r="K61" s="17">
        <v>0.1188</v>
      </c>
      <c r="L61" s="13">
        <v>345778</v>
      </c>
      <c r="M61" s="17">
        <v>0.1328</v>
      </c>
    </row>
    <row r="62" spans="1:36" x14ac:dyDescent="0.25">
      <c r="A62" s="28" t="s">
        <v>104</v>
      </c>
      <c r="B62" s="29" t="s">
        <v>72</v>
      </c>
      <c r="C62" s="29" t="s">
        <v>72</v>
      </c>
      <c r="D62" s="29" t="s">
        <v>72</v>
      </c>
      <c r="E62" s="29" t="s">
        <v>72</v>
      </c>
      <c r="F62" s="29" t="s">
        <v>72</v>
      </c>
      <c r="G62" s="29" t="s">
        <v>72</v>
      </c>
      <c r="H62" s="29" t="s">
        <v>72</v>
      </c>
      <c r="I62" s="29" t="s">
        <v>72</v>
      </c>
      <c r="J62" s="13">
        <v>3655</v>
      </c>
      <c r="K62" s="17">
        <v>1.15E-2</v>
      </c>
      <c r="L62" s="13">
        <v>291358</v>
      </c>
      <c r="M62" s="17">
        <v>5.4300000000000001E-2</v>
      </c>
      <c r="N62" s="11"/>
      <c r="O62" s="11"/>
      <c r="P62" s="11"/>
      <c r="Q62" s="11"/>
      <c r="R62" s="11"/>
      <c r="S62" s="11"/>
      <c r="T62" s="11"/>
      <c r="U62" s="11"/>
      <c r="V62" s="11"/>
      <c r="W62" s="11"/>
      <c r="X62" s="11"/>
      <c r="Y62" s="11"/>
      <c r="Z62" s="11"/>
      <c r="AA62" s="11"/>
      <c r="AB62" s="11"/>
      <c r="AC62" s="11"/>
      <c r="AD62" s="11"/>
      <c r="AE62" s="11"/>
      <c r="AF62" s="11"/>
      <c r="AG62" s="11"/>
      <c r="AH62" s="11"/>
      <c r="AI62" s="11"/>
      <c r="AJ62" s="11"/>
    </row>
    <row r="63" spans="1:36" x14ac:dyDescent="0.25">
      <c r="A63" s="28" t="s">
        <v>105</v>
      </c>
      <c r="B63" s="29" t="s">
        <v>72</v>
      </c>
      <c r="C63" s="29" t="s">
        <v>72</v>
      </c>
      <c r="D63" s="29" t="s">
        <v>72</v>
      </c>
      <c r="E63" s="29" t="s">
        <v>72</v>
      </c>
      <c r="F63" s="29" t="s">
        <v>72</v>
      </c>
      <c r="G63" s="29" t="s">
        <v>72</v>
      </c>
      <c r="H63" s="29" t="s">
        <v>72</v>
      </c>
      <c r="I63" s="29" t="s">
        <v>72</v>
      </c>
      <c r="J63" s="13" t="s">
        <v>72</v>
      </c>
      <c r="K63" s="17" t="s">
        <v>72</v>
      </c>
      <c r="L63" s="13">
        <v>295586</v>
      </c>
      <c r="M63" s="17">
        <v>5.5199999999999999E-2</v>
      </c>
      <c r="N63" s="11"/>
      <c r="O63" s="11"/>
      <c r="P63" s="11"/>
      <c r="Q63" s="11"/>
      <c r="R63" s="11"/>
      <c r="S63" s="11"/>
      <c r="T63" s="11"/>
      <c r="U63" s="11"/>
      <c r="V63" s="11"/>
      <c r="W63" s="11"/>
      <c r="X63" s="11"/>
      <c r="Y63" s="11"/>
      <c r="Z63" s="11"/>
      <c r="AA63" s="11"/>
      <c r="AB63" s="11"/>
      <c r="AC63" s="11"/>
      <c r="AD63" s="11"/>
      <c r="AE63" s="11"/>
      <c r="AF63" s="11"/>
      <c r="AG63" s="11"/>
      <c r="AH63" s="11"/>
      <c r="AI63" s="11"/>
      <c r="AJ63" s="11"/>
    </row>
    <row r="64" spans="1:36" x14ac:dyDescent="0.25">
      <c r="A64" s="28" t="s">
        <v>106</v>
      </c>
      <c r="B64" s="29" t="s">
        <v>72</v>
      </c>
      <c r="C64" s="29" t="s">
        <v>72</v>
      </c>
      <c r="D64" s="29" t="s">
        <v>72</v>
      </c>
      <c r="E64" s="29" t="s">
        <v>72</v>
      </c>
      <c r="F64" s="29" t="s">
        <v>72</v>
      </c>
      <c r="G64" s="29" t="s">
        <v>72</v>
      </c>
      <c r="H64" s="29" t="s">
        <v>72</v>
      </c>
      <c r="I64" s="29" t="s">
        <v>72</v>
      </c>
      <c r="J64" s="13">
        <v>9251</v>
      </c>
      <c r="K64" s="17">
        <v>2.9100000000000001E-2</v>
      </c>
      <c r="L64" s="13">
        <v>297652</v>
      </c>
      <c r="M64" s="17">
        <v>5.5500000000000001E-2</v>
      </c>
      <c r="N64" s="11"/>
      <c r="O64" s="11"/>
      <c r="P64" s="11"/>
      <c r="Q64" s="11"/>
      <c r="R64" s="11"/>
      <c r="S64" s="11"/>
      <c r="T64" s="11"/>
      <c r="U64" s="11"/>
      <c r="V64" s="11"/>
      <c r="W64" s="11"/>
      <c r="X64" s="11"/>
      <c r="Y64" s="11"/>
      <c r="Z64" s="11"/>
      <c r="AA64" s="11"/>
      <c r="AB64" s="11"/>
      <c r="AC64" s="11"/>
      <c r="AD64" s="11"/>
      <c r="AE64" s="11"/>
      <c r="AF64" s="11"/>
      <c r="AG64" s="11"/>
      <c r="AH64" s="11"/>
      <c r="AI64" s="11"/>
      <c r="AJ64" s="11"/>
    </row>
    <row r="65" spans="1:36" x14ac:dyDescent="0.25">
      <c r="A65" s="28" t="s">
        <v>107</v>
      </c>
      <c r="B65" s="29" t="s">
        <v>72</v>
      </c>
      <c r="C65" s="29" t="s">
        <v>72</v>
      </c>
      <c r="D65" s="29" t="s">
        <v>72</v>
      </c>
      <c r="E65" s="29" t="s">
        <v>72</v>
      </c>
      <c r="F65" s="29" t="s">
        <v>72</v>
      </c>
      <c r="G65" s="29" t="s">
        <v>72</v>
      </c>
      <c r="H65" s="29" t="s">
        <v>72</v>
      </c>
      <c r="I65" s="29" t="s">
        <v>72</v>
      </c>
      <c r="J65" s="13">
        <v>17328</v>
      </c>
      <c r="K65" s="17">
        <v>5.45E-2</v>
      </c>
      <c r="L65" s="13">
        <v>386408</v>
      </c>
      <c r="M65" s="17">
        <v>7.2099999999999997E-2</v>
      </c>
      <c r="N65" s="11"/>
      <c r="O65" s="11"/>
      <c r="P65" s="11"/>
      <c r="Q65" s="11"/>
      <c r="R65" s="11"/>
      <c r="S65" s="11"/>
      <c r="T65" s="11"/>
      <c r="U65" s="11"/>
      <c r="V65" s="11"/>
      <c r="W65" s="11"/>
      <c r="X65" s="11"/>
      <c r="Y65" s="11"/>
      <c r="Z65" s="11"/>
      <c r="AA65" s="11"/>
      <c r="AB65" s="11"/>
      <c r="AC65" s="11"/>
      <c r="AD65" s="11"/>
      <c r="AE65" s="11"/>
      <c r="AF65" s="11"/>
      <c r="AG65" s="11"/>
      <c r="AH65" s="11"/>
      <c r="AI65" s="11"/>
      <c r="AJ65" s="11"/>
    </row>
    <row r="66" spans="1:36" x14ac:dyDescent="0.25">
      <c r="A66" s="92" t="s">
        <v>59</v>
      </c>
      <c r="B66" s="93"/>
      <c r="C66" s="93"/>
      <c r="D66" s="93"/>
      <c r="E66" s="93"/>
      <c r="F66" s="93"/>
      <c r="G66" s="93"/>
      <c r="H66" s="93"/>
      <c r="I66" s="93"/>
      <c r="J66" s="93"/>
      <c r="K66" s="93"/>
      <c r="L66" s="76"/>
      <c r="M66" s="76"/>
    </row>
    <row r="67" spans="1:36" x14ac:dyDescent="0.25">
      <c r="A67" s="33" t="s">
        <v>30</v>
      </c>
      <c r="B67" s="13">
        <v>234381</v>
      </c>
      <c r="C67" s="17">
        <v>0.81950000000000001</v>
      </c>
      <c r="D67" s="13">
        <v>254437</v>
      </c>
      <c r="E67" s="17">
        <v>0.76880000000000004</v>
      </c>
      <c r="F67" s="13">
        <v>251377</v>
      </c>
      <c r="G67" s="17">
        <v>0.82599999999999996</v>
      </c>
      <c r="H67" s="13">
        <v>258096</v>
      </c>
      <c r="I67" s="17">
        <v>0.79730000000000001</v>
      </c>
      <c r="J67" s="13">
        <v>252984</v>
      </c>
      <c r="K67" s="17">
        <v>0.79700000000000004</v>
      </c>
      <c r="L67" s="13">
        <v>3549819</v>
      </c>
      <c r="M67" s="17">
        <v>0.66400000000000003</v>
      </c>
    </row>
    <row r="68" spans="1:36" x14ac:dyDescent="0.25">
      <c r="A68" s="33" t="s">
        <v>31</v>
      </c>
      <c r="B68" s="13">
        <v>214903</v>
      </c>
      <c r="C68" s="17">
        <v>0.75090000000000001</v>
      </c>
      <c r="D68" s="13">
        <v>231617</v>
      </c>
      <c r="E68" s="17">
        <v>0.70960000000000001</v>
      </c>
      <c r="F68" s="13">
        <v>223022</v>
      </c>
      <c r="G68" s="17">
        <v>0.73680000000000001</v>
      </c>
      <c r="H68" s="13">
        <v>278865</v>
      </c>
      <c r="I68" s="17">
        <v>0.871</v>
      </c>
      <c r="J68" s="13">
        <v>272645</v>
      </c>
      <c r="K68" s="17">
        <v>0.86419999999999997</v>
      </c>
      <c r="L68" s="13">
        <v>3726709</v>
      </c>
      <c r="M68" s="17">
        <v>0.7026</v>
      </c>
    </row>
    <row r="69" spans="1:36" x14ac:dyDescent="0.25">
      <c r="A69" s="33" t="s">
        <v>32</v>
      </c>
      <c r="B69" s="13" t="s">
        <v>72</v>
      </c>
      <c r="C69" s="17" t="s">
        <v>72</v>
      </c>
      <c r="D69" s="13" t="s">
        <v>72</v>
      </c>
      <c r="E69" s="17" t="s">
        <v>72</v>
      </c>
      <c r="F69" s="13">
        <v>280477</v>
      </c>
      <c r="G69" s="17">
        <v>0.9274</v>
      </c>
      <c r="H69" s="13">
        <v>299605</v>
      </c>
      <c r="I69" s="17">
        <v>0.92369999999999997</v>
      </c>
      <c r="J69" s="13">
        <v>286464</v>
      </c>
      <c r="K69" s="17">
        <v>0.90210000000000001</v>
      </c>
      <c r="L69" s="13">
        <v>4484274</v>
      </c>
      <c r="M69" s="17">
        <v>0.83830000000000005</v>
      </c>
    </row>
    <row r="70" spans="1:36" x14ac:dyDescent="0.25">
      <c r="A70" s="33" t="s">
        <v>33</v>
      </c>
      <c r="B70" s="13" t="s">
        <v>72</v>
      </c>
      <c r="C70" s="17" t="s">
        <v>72</v>
      </c>
      <c r="D70" s="13" t="s">
        <v>72</v>
      </c>
      <c r="E70" s="17" t="s">
        <v>72</v>
      </c>
      <c r="F70" s="13">
        <v>21970</v>
      </c>
      <c r="G70" s="17">
        <v>7.2599999999999998E-2</v>
      </c>
      <c r="H70" s="13">
        <v>24758</v>
      </c>
      <c r="I70" s="17">
        <v>7.6300000000000007E-2</v>
      </c>
      <c r="J70" s="13">
        <v>31094</v>
      </c>
      <c r="K70" s="17">
        <v>9.7900000000000001E-2</v>
      </c>
      <c r="L70" s="13">
        <v>864655</v>
      </c>
      <c r="M70" s="17">
        <v>0.16170000000000001</v>
      </c>
    </row>
    <row r="71" spans="1:36" x14ac:dyDescent="0.25">
      <c r="A71" s="92" t="s">
        <v>78</v>
      </c>
      <c r="B71" s="93"/>
      <c r="C71" s="93"/>
      <c r="D71" s="93"/>
      <c r="E71" s="93"/>
      <c r="F71" s="93"/>
      <c r="G71" s="93"/>
      <c r="H71" s="93"/>
      <c r="I71" s="93"/>
      <c r="J71" s="93"/>
      <c r="K71" s="93"/>
      <c r="L71" s="76"/>
      <c r="M71" s="76"/>
    </row>
    <row r="72" spans="1:36" x14ac:dyDescent="0.25">
      <c r="A72" s="30" t="s">
        <v>161</v>
      </c>
      <c r="B72" s="13" t="s">
        <v>72</v>
      </c>
      <c r="C72" s="13" t="str">
        <f>Colorado!$C$85</f>
        <v>NA</v>
      </c>
      <c r="D72" s="13" t="str">
        <f>Colorado!$D$85</f>
        <v>NA</v>
      </c>
      <c r="E72" s="13" t="str">
        <f>Colorado!$E$85</f>
        <v>NA</v>
      </c>
      <c r="F72" s="13">
        <v>264581</v>
      </c>
      <c r="G72" s="17">
        <v>0.94830000000000003</v>
      </c>
      <c r="H72" s="13">
        <v>283879</v>
      </c>
      <c r="I72" s="17">
        <v>0.93600000000000005</v>
      </c>
      <c r="J72" s="13">
        <v>273367</v>
      </c>
      <c r="K72" s="17">
        <v>0.9496</v>
      </c>
      <c r="L72" s="13">
        <v>4358606</v>
      </c>
      <c r="M72" s="17">
        <v>0.88219999999999998</v>
      </c>
    </row>
    <row r="73" spans="1:36" x14ac:dyDescent="0.25">
      <c r="A73" s="30" t="s">
        <v>162</v>
      </c>
      <c r="B73" s="13" t="str">
        <f>Colorado!$B$86</f>
        <v>NA</v>
      </c>
      <c r="C73" s="13" t="str">
        <f>Colorado!$C$86</f>
        <v>NA</v>
      </c>
      <c r="D73" s="13" t="str">
        <f>Colorado!$D$86</f>
        <v>NA</v>
      </c>
      <c r="E73" s="13" t="str">
        <f>Colorado!$E$86</f>
        <v>NA</v>
      </c>
      <c r="F73" s="13">
        <v>14436</v>
      </c>
      <c r="G73" s="17">
        <v>5.1700000000000003E-2</v>
      </c>
      <c r="H73" s="13">
        <v>19407</v>
      </c>
      <c r="I73" s="17">
        <v>6.4000000000000001E-2</v>
      </c>
      <c r="J73" s="13">
        <v>14516</v>
      </c>
      <c r="K73" s="17">
        <v>5.04E-2</v>
      </c>
      <c r="L73" s="13">
        <v>581751</v>
      </c>
      <c r="M73" s="17">
        <v>0.1178</v>
      </c>
    </row>
    <row r="74" spans="1:36" x14ac:dyDescent="0.25">
      <c r="A74" s="64" t="s">
        <v>163</v>
      </c>
      <c r="B74" s="13" t="str">
        <f>Colorado!$B$87</f>
        <v>NA</v>
      </c>
      <c r="C74" s="13" t="str">
        <f>Colorado!$C$87</f>
        <v>NA</v>
      </c>
      <c r="D74" s="13" t="str">
        <f>Colorado!$D$87</f>
        <v>NA</v>
      </c>
      <c r="E74" s="13" t="str">
        <f>Colorado!$E$87</f>
        <v>NA</v>
      </c>
      <c r="F74" s="13">
        <v>13486</v>
      </c>
      <c r="G74" s="17">
        <v>4.7100000000000003E-2</v>
      </c>
      <c r="H74" s="13">
        <v>18005</v>
      </c>
      <c r="I74" s="17">
        <v>5.8599999999999999E-2</v>
      </c>
      <c r="J74" s="13">
        <v>8383</v>
      </c>
      <c r="K74" s="17">
        <v>2.8400000000000002E-2</v>
      </c>
      <c r="L74" s="13">
        <v>381689</v>
      </c>
      <c r="M74" s="17">
        <v>7.5999999999999998E-2</v>
      </c>
    </row>
    <row r="75" spans="1:36" x14ac:dyDescent="0.25">
      <c r="A75" s="32" t="s">
        <v>108</v>
      </c>
      <c r="B75" s="13" t="s">
        <v>72</v>
      </c>
      <c r="C75" s="13" t="s">
        <v>72</v>
      </c>
      <c r="D75" s="13" t="s">
        <v>72</v>
      </c>
      <c r="E75" s="13" t="s">
        <v>72</v>
      </c>
      <c r="F75" s="13" t="s">
        <v>72</v>
      </c>
      <c r="G75" s="13" t="s">
        <v>72</v>
      </c>
      <c r="H75" s="13" t="s">
        <v>72</v>
      </c>
      <c r="I75" s="13" t="s">
        <v>72</v>
      </c>
      <c r="J75" s="13">
        <v>45535</v>
      </c>
      <c r="K75" s="17">
        <v>0.154</v>
      </c>
      <c r="L75" s="13">
        <v>800880</v>
      </c>
      <c r="M75" s="17">
        <v>0.1603</v>
      </c>
      <c r="N75" s="11"/>
      <c r="O75" s="11"/>
      <c r="P75" s="11"/>
      <c r="Q75" s="11"/>
      <c r="R75" s="11"/>
      <c r="S75" s="11"/>
      <c r="T75" s="11"/>
      <c r="U75" s="11"/>
      <c r="V75" s="11"/>
      <c r="W75" s="11"/>
      <c r="X75" s="11"/>
      <c r="Y75" s="11"/>
      <c r="Z75" s="11"/>
      <c r="AA75" s="11"/>
      <c r="AB75" s="11"/>
      <c r="AC75" s="11"/>
      <c r="AD75" s="11"/>
      <c r="AE75" s="11"/>
      <c r="AF75" s="11"/>
      <c r="AG75" s="11"/>
      <c r="AH75" s="11"/>
      <c r="AI75" s="11"/>
      <c r="AJ75" s="11"/>
    </row>
    <row r="76" spans="1:36" x14ac:dyDescent="0.25">
      <c r="A76" s="32" t="s">
        <v>109</v>
      </c>
      <c r="B76" s="13" t="s">
        <v>72</v>
      </c>
      <c r="C76" s="13" t="s">
        <v>72</v>
      </c>
      <c r="D76" s="13" t="s">
        <v>72</v>
      </c>
      <c r="E76" s="13" t="s">
        <v>72</v>
      </c>
      <c r="F76" s="13" t="s">
        <v>72</v>
      </c>
      <c r="G76" s="13" t="s">
        <v>72</v>
      </c>
      <c r="H76" s="13" t="s">
        <v>72</v>
      </c>
      <c r="I76" s="13" t="s">
        <v>72</v>
      </c>
      <c r="J76" s="13">
        <v>33034</v>
      </c>
      <c r="K76" s="17">
        <v>0.1118</v>
      </c>
      <c r="L76" s="13">
        <v>734096</v>
      </c>
      <c r="M76" s="17">
        <v>0.1462</v>
      </c>
      <c r="N76" s="11"/>
      <c r="O76" s="11"/>
      <c r="P76" s="11"/>
      <c r="Q76" s="11"/>
      <c r="R76" s="11"/>
      <c r="S76" s="11"/>
      <c r="T76" s="11"/>
      <c r="U76" s="11"/>
      <c r="V76" s="11"/>
      <c r="W76" s="11"/>
      <c r="X76" s="11"/>
      <c r="Y76" s="11"/>
      <c r="Z76" s="11"/>
      <c r="AA76" s="11"/>
      <c r="AB76" s="11"/>
      <c r="AC76" s="11"/>
      <c r="AD76" s="11"/>
      <c r="AE76" s="11"/>
      <c r="AF76" s="11"/>
      <c r="AG76" s="11"/>
      <c r="AH76" s="11"/>
      <c r="AI76" s="11"/>
      <c r="AJ76" s="11"/>
    </row>
    <row r="77" spans="1:36" x14ac:dyDescent="0.25">
      <c r="A77" s="92" t="s">
        <v>57</v>
      </c>
      <c r="B77" s="93"/>
      <c r="C77" s="93"/>
      <c r="D77" s="93"/>
      <c r="E77" s="93"/>
      <c r="F77" s="93"/>
      <c r="G77" s="93"/>
      <c r="H77" s="93"/>
      <c r="I77" s="93"/>
      <c r="J77" s="93"/>
      <c r="K77" s="93"/>
      <c r="L77" s="76"/>
      <c r="M77" s="76"/>
    </row>
    <row r="78" spans="1:36" x14ac:dyDescent="0.25">
      <c r="A78" s="4" t="s">
        <v>52</v>
      </c>
      <c r="B78" s="13">
        <v>273744</v>
      </c>
      <c r="C78" s="17">
        <v>0.95489999999999997</v>
      </c>
      <c r="D78" s="13">
        <v>297740</v>
      </c>
      <c r="E78" s="17">
        <v>0.9012</v>
      </c>
      <c r="F78" s="13">
        <v>281995</v>
      </c>
      <c r="G78" s="17">
        <v>0.92090000000000005</v>
      </c>
      <c r="H78" s="13">
        <v>300345</v>
      </c>
      <c r="I78" s="17">
        <v>0.92620000000000002</v>
      </c>
      <c r="J78" s="13">
        <v>300451</v>
      </c>
      <c r="K78" s="17">
        <v>0.94530000000000003</v>
      </c>
      <c r="L78" s="13">
        <v>4648603</v>
      </c>
      <c r="M78" s="17">
        <v>0.86619999999999997</v>
      </c>
    </row>
    <row r="79" spans="1:36" x14ac:dyDescent="0.25">
      <c r="A79" s="4" t="s">
        <v>53</v>
      </c>
      <c r="B79" s="13">
        <v>12937</v>
      </c>
      <c r="C79" s="17">
        <v>4.5100000000000001E-2</v>
      </c>
      <c r="D79" s="13">
        <v>32626</v>
      </c>
      <c r="E79" s="17">
        <v>9.8799999999999999E-2</v>
      </c>
      <c r="F79" s="13">
        <v>24226</v>
      </c>
      <c r="G79" s="17">
        <v>7.9100000000000004E-2</v>
      </c>
      <c r="H79" s="13">
        <v>23933</v>
      </c>
      <c r="I79" s="17">
        <v>7.3800000000000004E-2</v>
      </c>
      <c r="J79" s="13">
        <v>17373</v>
      </c>
      <c r="K79" s="17">
        <v>5.4699999999999999E-2</v>
      </c>
      <c r="L79" s="13">
        <v>717838</v>
      </c>
      <c r="M79" s="17">
        <v>0.1338</v>
      </c>
    </row>
    <row r="80" spans="1:36" x14ac:dyDescent="0.25">
      <c r="A80" s="30" t="s">
        <v>164</v>
      </c>
      <c r="B80" s="13">
        <v>14760</v>
      </c>
      <c r="C80" s="17">
        <v>7.1900000000000006E-2</v>
      </c>
      <c r="D80" s="13">
        <v>28953</v>
      </c>
      <c r="E80" s="17">
        <v>0.1226</v>
      </c>
      <c r="F80" s="13">
        <v>20952</v>
      </c>
      <c r="G80" s="17">
        <v>9.9199999999999997E-2</v>
      </c>
      <c r="H80" s="13">
        <v>28014</v>
      </c>
      <c r="I80" s="17">
        <v>0.12</v>
      </c>
      <c r="J80" s="36">
        <v>26039</v>
      </c>
      <c r="K80" s="37">
        <v>0.1139</v>
      </c>
      <c r="L80" s="36">
        <v>1005546</v>
      </c>
      <c r="M80" s="37">
        <v>0.2447</v>
      </c>
    </row>
    <row r="81" spans="1:36" x14ac:dyDescent="0.25">
      <c r="A81" s="92" t="s">
        <v>56</v>
      </c>
      <c r="B81" s="93"/>
      <c r="C81" s="93"/>
      <c r="D81" s="93"/>
      <c r="E81" s="93"/>
      <c r="F81" s="93"/>
      <c r="G81" s="93"/>
      <c r="H81" s="93"/>
      <c r="I81" s="93"/>
      <c r="J81" s="93"/>
      <c r="K81" s="93"/>
      <c r="L81" s="76"/>
      <c r="M81" s="76"/>
    </row>
    <row r="82" spans="1:36" x14ac:dyDescent="0.25">
      <c r="A82" s="30" t="s">
        <v>165</v>
      </c>
      <c r="B82" s="29" t="s">
        <v>72</v>
      </c>
      <c r="C82" s="29" t="s">
        <v>72</v>
      </c>
      <c r="D82" s="29" t="s">
        <v>72</v>
      </c>
      <c r="E82" s="29" t="s">
        <v>72</v>
      </c>
      <c r="F82" s="29" t="s">
        <v>72</v>
      </c>
      <c r="G82" s="29" t="s">
        <v>72</v>
      </c>
      <c r="H82" s="29" t="s">
        <v>72</v>
      </c>
      <c r="I82" s="29" t="s">
        <v>72</v>
      </c>
      <c r="J82" s="29" t="s">
        <v>72</v>
      </c>
      <c r="K82" s="29" t="s">
        <v>72</v>
      </c>
      <c r="L82" s="39">
        <v>282050</v>
      </c>
      <c r="M82" s="40">
        <v>0.84570000000000001</v>
      </c>
    </row>
    <row r="83" spans="1:36" x14ac:dyDescent="0.25">
      <c r="A83" s="31" t="s">
        <v>166</v>
      </c>
      <c r="B83" s="12" t="s">
        <v>72</v>
      </c>
      <c r="C83" s="12" t="s">
        <v>72</v>
      </c>
      <c r="D83" s="12" t="s">
        <v>72</v>
      </c>
      <c r="E83" s="12" t="s">
        <v>72</v>
      </c>
      <c r="F83" s="12" t="s">
        <v>72</v>
      </c>
      <c r="G83" s="12" t="s">
        <v>72</v>
      </c>
      <c r="H83" s="12" t="s">
        <v>72</v>
      </c>
      <c r="I83" s="12" t="s">
        <v>72</v>
      </c>
      <c r="J83" s="13">
        <v>103230</v>
      </c>
      <c r="K83" s="17">
        <v>0.3821</v>
      </c>
      <c r="L83" s="13">
        <v>902647</v>
      </c>
      <c r="M83" s="17">
        <v>0.2586</v>
      </c>
      <c r="N83" s="11"/>
      <c r="O83" s="11"/>
      <c r="P83" s="11"/>
      <c r="Q83" s="11"/>
      <c r="R83" s="11"/>
      <c r="S83" s="11"/>
      <c r="T83" s="11"/>
      <c r="U83" s="11"/>
      <c r="V83" s="11"/>
      <c r="W83" s="11"/>
      <c r="X83" s="11"/>
      <c r="Y83" s="11"/>
      <c r="Z83" s="11"/>
      <c r="AA83" s="11"/>
      <c r="AB83" s="11"/>
      <c r="AC83" s="11"/>
      <c r="AD83" s="11"/>
      <c r="AE83" s="11"/>
      <c r="AF83" s="11"/>
      <c r="AG83" s="11"/>
      <c r="AH83" s="11"/>
      <c r="AI83" s="11"/>
      <c r="AJ83" s="11"/>
    </row>
    <row r="84" spans="1:36" x14ac:dyDescent="0.25">
      <c r="A84" s="94" t="s">
        <v>34</v>
      </c>
      <c r="B84" s="95"/>
      <c r="C84" s="95"/>
      <c r="D84" s="95"/>
      <c r="E84" s="95"/>
      <c r="F84" s="95"/>
      <c r="G84" s="95"/>
      <c r="H84" s="95"/>
      <c r="I84" s="95"/>
      <c r="J84" s="95"/>
      <c r="K84" s="96"/>
      <c r="L84" s="97"/>
      <c r="M84" s="97"/>
    </row>
    <row r="85" spans="1:36" x14ac:dyDescent="0.25">
      <c r="A85" s="4" t="s">
        <v>41</v>
      </c>
      <c r="B85" s="13">
        <v>25769</v>
      </c>
      <c r="C85" s="17">
        <v>8.9700000000000002E-2</v>
      </c>
      <c r="D85" s="13">
        <v>35162</v>
      </c>
      <c r="E85" s="17">
        <v>0.1062</v>
      </c>
      <c r="F85" s="13">
        <v>26611</v>
      </c>
      <c r="G85" s="17">
        <v>8.6900000000000005E-2</v>
      </c>
      <c r="H85" s="13">
        <v>23180</v>
      </c>
      <c r="I85" s="17">
        <v>7.22E-2</v>
      </c>
      <c r="J85" s="13">
        <v>13829</v>
      </c>
      <c r="K85" s="17">
        <v>4.3499999999999997E-2</v>
      </c>
      <c r="L85" s="13">
        <v>572036</v>
      </c>
      <c r="M85" s="17">
        <v>0.1066</v>
      </c>
    </row>
    <row r="86" spans="1:36" x14ac:dyDescent="0.25">
      <c r="A86" s="4" t="s">
        <v>42</v>
      </c>
      <c r="B86" s="13">
        <v>23208</v>
      </c>
      <c r="C86" s="17">
        <v>8.0799999999999997E-2</v>
      </c>
      <c r="D86" s="13">
        <v>31103</v>
      </c>
      <c r="E86" s="17">
        <v>9.4E-2</v>
      </c>
      <c r="F86" s="13">
        <v>15933</v>
      </c>
      <c r="G86" s="17">
        <v>5.21E-2</v>
      </c>
      <c r="H86" s="13">
        <v>16937</v>
      </c>
      <c r="I86" s="17">
        <v>5.2200000000000003E-2</v>
      </c>
      <c r="J86" s="13">
        <v>12963</v>
      </c>
      <c r="K86" s="17">
        <v>4.0800000000000003E-2</v>
      </c>
      <c r="L86" s="13">
        <v>543610</v>
      </c>
      <c r="M86" s="17">
        <v>0.1013</v>
      </c>
    </row>
    <row r="87" spans="1:36" x14ac:dyDescent="0.25">
      <c r="A87" s="4" t="s">
        <v>43</v>
      </c>
      <c r="B87" s="13">
        <v>37455</v>
      </c>
      <c r="C87" s="17">
        <v>0.1303</v>
      </c>
      <c r="D87" s="13">
        <v>28819</v>
      </c>
      <c r="E87" s="17">
        <v>8.7999999999999995E-2</v>
      </c>
      <c r="F87" s="13">
        <v>15550</v>
      </c>
      <c r="G87" s="17">
        <v>5.0799999999999998E-2</v>
      </c>
      <c r="H87" s="13">
        <v>19582</v>
      </c>
      <c r="I87" s="17">
        <v>6.0299999999999999E-2</v>
      </c>
      <c r="J87" s="13">
        <v>9362</v>
      </c>
      <c r="K87" s="17">
        <v>2.9499999999999998E-2</v>
      </c>
      <c r="L87" s="13">
        <v>603207</v>
      </c>
      <c r="M87" s="17">
        <v>0.1125</v>
      </c>
    </row>
    <row r="88" spans="1:36" x14ac:dyDescent="0.25">
      <c r="A88" s="4" t="s">
        <v>44</v>
      </c>
      <c r="B88" s="13">
        <v>42534</v>
      </c>
      <c r="C88" s="17">
        <v>0.14879999999999999</v>
      </c>
      <c r="D88" s="13">
        <v>44777</v>
      </c>
      <c r="E88" s="17">
        <v>0.1361</v>
      </c>
      <c r="F88" s="13">
        <v>27637</v>
      </c>
      <c r="G88" s="17">
        <v>9.0999999999999998E-2</v>
      </c>
      <c r="H88" s="13">
        <v>30658</v>
      </c>
      <c r="I88" s="17">
        <v>9.4399999999999998E-2</v>
      </c>
      <c r="J88" s="13">
        <v>23755</v>
      </c>
      <c r="K88" s="17">
        <v>7.5200000000000003E-2</v>
      </c>
      <c r="L88" s="13">
        <v>841262</v>
      </c>
      <c r="M88" s="17">
        <v>0.1575</v>
      </c>
    </row>
    <row r="89" spans="1:36" x14ac:dyDescent="0.25">
      <c r="A89" s="4" t="s">
        <v>45</v>
      </c>
      <c r="B89" s="13">
        <v>43460</v>
      </c>
      <c r="C89" s="17">
        <v>0.1512</v>
      </c>
      <c r="D89" s="13">
        <v>46746</v>
      </c>
      <c r="E89" s="17">
        <v>0.1421</v>
      </c>
      <c r="F89" s="13">
        <v>31353</v>
      </c>
      <c r="G89" s="17">
        <v>0.1027</v>
      </c>
      <c r="H89" s="13">
        <v>29666</v>
      </c>
      <c r="I89" s="17">
        <v>9.1399999999999995E-2</v>
      </c>
      <c r="J89" s="13">
        <v>25965</v>
      </c>
      <c r="K89" s="17">
        <v>8.1699999999999995E-2</v>
      </c>
      <c r="L89" s="13">
        <v>749404</v>
      </c>
      <c r="M89" s="17">
        <v>0.1401</v>
      </c>
    </row>
    <row r="90" spans="1:36" x14ac:dyDescent="0.25">
      <c r="A90" s="92" t="s">
        <v>73</v>
      </c>
      <c r="B90" s="93"/>
      <c r="C90" s="93"/>
      <c r="D90" s="93"/>
      <c r="E90" s="93"/>
      <c r="F90" s="93"/>
      <c r="G90" s="93"/>
      <c r="H90" s="93"/>
      <c r="I90" s="93"/>
      <c r="J90" s="93"/>
      <c r="K90" s="93"/>
      <c r="L90" s="76"/>
      <c r="M90" s="76"/>
    </row>
    <row r="91" spans="1:36" s="10" customFormat="1" x14ac:dyDescent="0.25">
      <c r="A91" s="30" t="s">
        <v>110</v>
      </c>
      <c r="B91" s="29" t="s">
        <v>72</v>
      </c>
      <c r="C91" s="29" t="s">
        <v>72</v>
      </c>
      <c r="D91" s="29" t="s">
        <v>72</v>
      </c>
      <c r="E91" s="29" t="s">
        <v>72</v>
      </c>
      <c r="F91" s="29" t="s">
        <v>72</v>
      </c>
      <c r="G91" s="29" t="s">
        <v>72</v>
      </c>
      <c r="H91" s="29" t="s">
        <v>72</v>
      </c>
      <c r="I91" s="29" t="s">
        <v>72</v>
      </c>
      <c r="J91" s="13">
        <v>12590</v>
      </c>
      <c r="K91" s="17">
        <v>4.3900000000000002E-2</v>
      </c>
      <c r="L91" s="13">
        <v>293472</v>
      </c>
      <c r="M91" s="17">
        <v>6.9699999999999998E-2</v>
      </c>
      <c r="N91" s="11"/>
      <c r="O91" s="11"/>
      <c r="P91" s="11"/>
      <c r="Q91" s="11"/>
      <c r="R91" s="11"/>
      <c r="S91" s="11"/>
      <c r="T91" s="11"/>
      <c r="U91" s="11"/>
      <c r="V91" s="11"/>
      <c r="W91" s="11"/>
      <c r="X91" s="11"/>
      <c r="Y91" s="11"/>
      <c r="Z91" s="11"/>
      <c r="AA91" s="11"/>
      <c r="AB91" s="11"/>
      <c r="AC91" s="11"/>
      <c r="AD91" s="11"/>
      <c r="AE91" s="11"/>
      <c r="AF91" s="11"/>
      <c r="AG91" s="11"/>
      <c r="AH91" s="11"/>
      <c r="AI91" s="11"/>
      <c r="AJ91" s="11"/>
    </row>
    <row r="92" spans="1:36" x14ac:dyDescent="0.25">
      <c r="A92" s="94" t="s">
        <v>77</v>
      </c>
      <c r="B92" s="95"/>
      <c r="C92" s="95"/>
      <c r="D92" s="95"/>
      <c r="E92" s="95"/>
      <c r="F92" s="95"/>
      <c r="G92" s="95"/>
      <c r="H92" s="95"/>
      <c r="I92" s="95"/>
      <c r="J92" s="95"/>
      <c r="K92" s="96"/>
      <c r="L92" s="97"/>
      <c r="M92" s="97"/>
    </row>
    <row r="93" spans="1:36" x14ac:dyDescent="0.25">
      <c r="A93" s="4" t="s">
        <v>63</v>
      </c>
      <c r="B93" s="13" t="s">
        <v>72</v>
      </c>
      <c r="C93" s="17" t="s">
        <v>72</v>
      </c>
      <c r="D93" s="14">
        <v>131723</v>
      </c>
      <c r="E93" s="18">
        <v>0.40010000000000001</v>
      </c>
      <c r="F93" s="14">
        <v>123349</v>
      </c>
      <c r="G93" s="18">
        <v>0.42620000000000002</v>
      </c>
      <c r="H93" s="14">
        <v>137980</v>
      </c>
      <c r="I93" s="18">
        <v>0.4627</v>
      </c>
      <c r="J93" s="14">
        <v>120514</v>
      </c>
      <c r="K93" s="18">
        <v>0.41539999999999999</v>
      </c>
      <c r="L93" s="14">
        <v>1850553</v>
      </c>
      <c r="M93" s="18">
        <v>0.37969999999999998</v>
      </c>
    </row>
    <row r="94" spans="1:36" x14ac:dyDescent="0.25">
      <c r="A94" s="4" t="s">
        <v>64</v>
      </c>
      <c r="B94" s="13" t="s">
        <v>72</v>
      </c>
      <c r="C94" s="17" t="s">
        <v>72</v>
      </c>
      <c r="D94" s="14">
        <v>99438</v>
      </c>
      <c r="E94" s="18">
        <v>0.30209999999999998</v>
      </c>
      <c r="F94" s="14">
        <v>109458</v>
      </c>
      <c r="G94" s="18">
        <v>0.37819999999999998</v>
      </c>
      <c r="H94" s="14">
        <v>104388</v>
      </c>
      <c r="I94" s="18">
        <v>0.35010000000000002</v>
      </c>
      <c r="J94" s="14">
        <v>108322</v>
      </c>
      <c r="K94" s="18">
        <v>0.37340000000000001</v>
      </c>
      <c r="L94" s="14">
        <v>1806627</v>
      </c>
      <c r="M94" s="18">
        <v>0.37069999999999997</v>
      </c>
    </row>
    <row r="95" spans="1:36" x14ac:dyDescent="0.25">
      <c r="A95" s="4" t="s">
        <v>66</v>
      </c>
      <c r="B95" s="13" t="s">
        <v>72</v>
      </c>
      <c r="C95" s="17" t="s">
        <v>72</v>
      </c>
      <c r="D95" s="14">
        <v>29787</v>
      </c>
      <c r="E95" s="18">
        <v>9.0499999999999997E-2</v>
      </c>
      <c r="F95" s="14">
        <v>15393</v>
      </c>
      <c r="G95" s="18">
        <v>5.3199999999999997E-2</v>
      </c>
      <c r="H95" s="14">
        <v>15690</v>
      </c>
      <c r="I95" s="18">
        <v>5.2600000000000001E-2</v>
      </c>
      <c r="J95" s="14">
        <v>21451</v>
      </c>
      <c r="K95" s="18">
        <v>7.3899999999999993E-2</v>
      </c>
      <c r="L95" s="14">
        <v>485160</v>
      </c>
      <c r="M95" s="18">
        <v>9.9599999999999994E-2</v>
      </c>
    </row>
    <row r="96" spans="1:36" x14ac:dyDescent="0.25">
      <c r="A96" s="4" t="s">
        <v>65</v>
      </c>
      <c r="B96" s="13" t="s">
        <v>72</v>
      </c>
      <c r="C96" s="17" t="s">
        <v>72</v>
      </c>
      <c r="D96" s="14">
        <v>68237</v>
      </c>
      <c r="E96" s="18">
        <v>0.20730000000000001</v>
      </c>
      <c r="F96" s="14">
        <v>41229</v>
      </c>
      <c r="G96" s="18">
        <v>0.1424</v>
      </c>
      <c r="H96" s="14">
        <v>40117</v>
      </c>
      <c r="I96" s="18">
        <v>0.13450000000000001</v>
      </c>
      <c r="J96" s="14">
        <v>39839</v>
      </c>
      <c r="K96" s="18">
        <v>0.13730000000000001</v>
      </c>
      <c r="L96" s="14">
        <v>730908</v>
      </c>
      <c r="M96" s="18">
        <v>0.15</v>
      </c>
    </row>
    <row r="97" spans="1:36" x14ac:dyDescent="0.25">
      <c r="A97" s="94" t="s">
        <v>76</v>
      </c>
      <c r="B97" s="95"/>
      <c r="C97" s="95"/>
      <c r="D97" s="95"/>
      <c r="E97" s="95"/>
      <c r="F97" s="95"/>
      <c r="G97" s="95"/>
      <c r="H97" s="95"/>
      <c r="I97" s="95"/>
      <c r="J97" s="95"/>
      <c r="K97" s="96"/>
      <c r="L97" s="97"/>
      <c r="M97" s="97"/>
    </row>
    <row r="98" spans="1:36" x14ac:dyDescent="0.25">
      <c r="A98" s="4" t="s">
        <v>63</v>
      </c>
      <c r="B98" s="13" t="s">
        <v>72</v>
      </c>
      <c r="C98" s="17" t="s">
        <v>72</v>
      </c>
      <c r="D98" s="14">
        <v>34304</v>
      </c>
      <c r="E98" s="18">
        <v>0.1148</v>
      </c>
      <c r="F98" s="14">
        <v>37376</v>
      </c>
      <c r="G98" s="18">
        <v>0.1384</v>
      </c>
      <c r="H98" s="14">
        <v>43161</v>
      </c>
      <c r="I98" s="18">
        <v>0.1573</v>
      </c>
      <c r="J98" s="14">
        <v>29690</v>
      </c>
      <c r="K98" s="18">
        <v>0.1124</v>
      </c>
      <c r="L98" s="14">
        <v>720710</v>
      </c>
      <c r="M98" s="18">
        <v>0.16170000000000001</v>
      </c>
    </row>
    <row r="99" spans="1:36" x14ac:dyDescent="0.25">
      <c r="A99" s="4" t="s">
        <v>64</v>
      </c>
      <c r="B99" s="13" t="s">
        <v>72</v>
      </c>
      <c r="C99" s="17" t="s">
        <v>72</v>
      </c>
      <c r="D99" s="14">
        <v>79551</v>
      </c>
      <c r="E99" s="18">
        <v>0.26629999999999998</v>
      </c>
      <c r="F99" s="14">
        <v>108208</v>
      </c>
      <c r="G99" s="18">
        <v>0.4007</v>
      </c>
      <c r="H99" s="14">
        <v>86500</v>
      </c>
      <c r="I99" s="18">
        <v>0.31530000000000002</v>
      </c>
      <c r="J99" s="14">
        <v>91363</v>
      </c>
      <c r="K99" s="18">
        <v>0.34599999999999997</v>
      </c>
      <c r="L99" s="14">
        <v>1435564</v>
      </c>
      <c r="M99" s="18">
        <v>0.3221</v>
      </c>
    </row>
    <row r="100" spans="1:36" x14ac:dyDescent="0.25">
      <c r="A100" s="4" t="s">
        <v>66</v>
      </c>
      <c r="B100" s="13" t="s">
        <v>72</v>
      </c>
      <c r="C100" s="17" t="s">
        <v>72</v>
      </c>
      <c r="D100" s="14">
        <v>82528</v>
      </c>
      <c r="E100" s="18">
        <v>0.2762</v>
      </c>
      <c r="F100" s="14">
        <v>65707</v>
      </c>
      <c r="G100" s="18">
        <v>0.24329999999999999</v>
      </c>
      <c r="H100" s="14">
        <v>66985</v>
      </c>
      <c r="I100" s="18">
        <v>0.2442</v>
      </c>
      <c r="J100" s="14">
        <v>72989</v>
      </c>
      <c r="K100" s="18">
        <v>0.27639999999999998</v>
      </c>
      <c r="L100" s="14">
        <v>1028616</v>
      </c>
      <c r="M100" s="18">
        <v>0.23080000000000001</v>
      </c>
    </row>
    <row r="101" spans="1:36" x14ac:dyDescent="0.25">
      <c r="A101" s="4" t="s">
        <v>65</v>
      </c>
      <c r="B101" s="13" t="s">
        <v>72</v>
      </c>
      <c r="C101" s="17" t="s">
        <v>72</v>
      </c>
      <c r="D101" s="14">
        <v>102375</v>
      </c>
      <c r="E101" s="18">
        <v>0.3427</v>
      </c>
      <c r="F101" s="14">
        <v>58750</v>
      </c>
      <c r="G101" s="18">
        <v>0.21759999999999999</v>
      </c>
      <c r="H101" s="14">
        <v>77683</v>
      </c>
      <c r="I101" s="18">
        <v>0.28320000000000001</v>
      </c>
      <c r="J101" s="14">
        <v>70014</v>
      </c>
      <c r="K101" s="18">
        <v>0.2651</v>
      </c>
      <c r="L101" s="14">
        <v>1272688</v>
      </c>
      <c r="M101" s="18">
        <v>0.28549999999999998</v>
      </c>
    </row>
    <row r="102" spans="1:36" x14ac:dyDescent="0.25">
      <c r="A102" s="92" t="s">
        <v>111</v>
      </c>
      <c r="B102" s="93"/>
      <c r="C102" s="93"/>
      <c r="D102" s="93"/>
      <c r="E102" s="93"/>
      <c r="F102" s="93"/>
      <c r="G102" s="93"/>
      <c r="H102" s="93"/>
      <c r="I102" s="93"/>
      <c r="J102" s="93"/>
      <c r="K102" s="93"/>
      <c r="L102" s="76"/>
      <c r="M102" s="76"/>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row>
    <row r="103" spans="1:36" x14ac:dyDescent="0.25">
      <c r="A103" s="30" t="s">
        <v>167</v>
      </c>
      <c r="B103" s="29" t="s">
        <v>72</v>
      </c>
      <c r="C103" s="29" t="s">
        <v>72</v>
      </c>
      <c r="D103" s="29" t="s">
        <v>72</v>
      </c>
      <c r="E103" s="29" t="s">
        <v>72</v>
      </c>
      <c r="F103" s="29" t="s">
        <v>72</v>
      </c>
      <c r="G103" s="29" t="s">
        <v>72</v>
      </c>
      <c r="H103" s="29" t="s">
        <v>72</v>
      </c>
      <c r="I103" s="29" t="s">
        <v>72</v>
      </c>
      <c r="J103" s="13">
        <v>107276</v>
      </c>
      <c r="K103" s="17">
        <v>0.48280000000000001</v>
      </c>
      <c r="L103" s="13">
        <v>1442294</v>
      </c>
      <c r="M103" s="17">
        <v>0.35670000000000002</v>
      </c>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row>
    <row r="104" spans="1:36" x14ac:dyDescent="0.25">
      <c r="A104" s="30" t="s">
        <v>168</v>
      </c>
      <c r="B104" s="29" t="s">
        <v>72</v>
      </c>
      <c r="C104" s="29" t="s">
        <v>72</v>
      </c>
      <c r="D104" s="29" t="s">
        <v>72</v>
      </c>
      <c r="E104" s="29" t="s">
        <v>72</v>
      </c>
      <c r="F104" s="29" t="s">
        <v>72</v>
      </c>
      <c r="G104" s="29" t="s">
        <v>72</v>
      </c>
      <c r="H104" s="29" t="s">
        <v>72</v>
      </c>
      <c r="I104" s="29" t="s">
        <v>72</v>
      </c>
      <c r="J104" s="13">
        <v>47215</v>
      </c>
      <c r="K104" s="17">
        <v>0.45179999999999998</v>
      </c>
      <c r="L104" s="13">
        <v>560577</v>
      </c>
      <c r="M104" s="17">
        <v>0.40860000000000002</v>
      </c>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row>
    <row r="105" spans="1:36" x14ac:dyDescent="0.25">
      <c r="A105" s="30" t="s">
        <v>169</v>
      </c>
      <c r="B105" s="29" t="s">
        <v>72</v>
      </c>
      <c r="C105" s="29" t="s">
        <v>72</v>
      </c>
      <c r="D105" s="29" t="s">
        <v>72</v>
      </c>
      <c r="E105" s="29" t="s">
        <v>72</v>
      </c>
      <c r="F105" s="29" t="s">
        <v>72</v>
      </c>
      <c r="G105" s="29" t="s">
        <v>72</v>
      </c>
      <c r="H105" s="29" t="s">
        <v>72</v>
      </c>
      <c r="I105" s="29" t="s">
        <v>72</v>
      </c>
      <c r="J105" s="13">
        <v>94114</v>
      </c>
      <c r="K105" s="17">
        <v>0.87729999999999997</v>
      </c>
      <c r="L105" s="13">
        <v>1279049</v>
      </c>
      <c r="M105" s="17">
        <v>0.88949999999999996</v>
      </c>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row>
    <row r="106" spans="1:36" x14ac:dyDescent="0.25">
      <c r="A106" s="92" t="s">
        <v>112</v>
      </c>
      <c r="B106" s="93"/>
      <c r="C106" s="93"/>
      <c r="D106" s="93"/>
      <c r="E106" s="93"/>
      <c r="F106" s="93"/>
      <c r="G106" s="93"/>
      <c r="H106" s="93"/>
      <c r="I106" s="93"/>
      <c r="J106" s="93"/>
      <c r="K106" s="93"/>
      <c r="L106" s="76"/>
      <c r="M106" s="76"/>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row>
    <row r="107" spans="1:36" x14ac:dyDescent="0.25">
      <c r="A107" s="30" t="s">
        <v>113</v>
      </c>
      <c r="B107" s="29" t="s">
        <v>72</v>
      </c>
      <c r="C107" s="29" t="s">
        <v>72</v>
      </c>
      <c r="D107" s="29" t="s">
        <v>72</v>
      </c>
      <c r="E107" s="29" t="s">
        <v>72</v>
      </c>
      <c r="F107" s="29" t="s">
        <v>72</v>
      </c>
      <c r="G107" s="29" t="s">
        <v>72</v>
      </c>
      <c r="H107" s="29" t="s">
        <v>72</v>
      </c>
      <c r="I107" s="29" t="s">
        <v>72</v>
      </c>
      <c r="J107" s="13">
        <v>269451</v>
      </c>
      <c r="K107" s="17">
        <v>0.89970000000000006</v>
      </c>
      <c r="L107" s="13">
        <v>4319955</v>
      </c>
      <c r="M107" s="17">
        <v>0.87470000000000003</v>
      </c>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row>
    <row r="108" spans="1:36" x14ac:dyDescent="0.25">
      <c r="A108" s="30" t="s">
        <v>114</v>
      </c>
      <c r="B108" s="29" t="s">
        <v>72</v>
      </c>
      <c r="C108" s="29" t="s">
        <v>72</v>
      </c>
      <c r="D108" s="29" t="s">
        <v>72</v>
      </c>
      <c r="E108" s="29" t="s">
        <v>72</v>
      </c>
      <c r="F108" s="29" t="s">
        <v>72</v>
      </c>
      <c r="G108" s="29" t="s">
        <v>72</v>
      </c>
      <c r="H108" s="29" t="s">
        <v>72</v>
      </c>
      <c r="I108" s="29" t="s">
        <v>72</v>
      </c>
      <c r="J108" s="13">
        <v>287633</v>
      </c>
      <c r="K108" s="17">
        <v>0.93310000000000004</v>
      </c>
      <c r="L108" s="13">
        <v>4377305</v>
      </c>
      <c r="M108" s="17">
        <v>0.88600000000000001</v>
      </c>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row>
    <row r="109" spans="1:36" x14ac:dyDescent="0.25">
      <c r="A109" s="30" t="s">
        <v>115</v>
      </c>
      <c r="B109" s="29" t="s">
        <v>72</v>
      </c>
      <c r="C109" s="29" t="s">
        <v>72</v>
      </c>
      <c r="D109" s="29" t="s">
        <v>72</v>
      </c>
      <c r="E109" s="29" t="s">
        <v>72</v>
      </c>
      <c r="F109" s="29" t="s">
        <v>72</v>
      </c>
      <c r="G109" s="29" t="s">
        <v>72</v>
      </c>
      <c r="H109" s="29" t="s">
        <v>72</v>
      </c>
      <c r="I109" s="29" t="s">
        <v>72</v>
      </c>
      <c r="J109" s="13">
        <v>206048</v>
      </c>
      <c r="K109" s="17">
        <v>0.69810000000000005</v>
      </c>
      <c r="L109" s="13">
        <v>2981719</v>
      </c>
      <c r="M109" s="17">
        <v>0.71020000000000005</v>
      </c>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row>
    <row r="110" spans="1:36" x14ac:dyDescent="0.25">
      <c r="A110" s="30" t="s">
        <v>116</v>
      </c>
      <c r="B110" s="29" t="s">
        <v>72</v>
      </c>
      <c r="C110" s="29" t="s">
        <v>72</v>
      </c>
      <c r="D110" s="29" t="s">
        <v>72</v>
      </c>
      <c r="E110" s="29" t="s">
        <v>72</v>
      </c>
      <c r="F110" s="29" t="s">
        <v>72</v>
      </c>
      <c r="G110" s="29" t="s">
        <v>72</v>
      </c>
      <c r="H110" s="29" t="s">
        <v>72</v>
      </c>
      <c r="I110" s="29" t="s">
        <v>72</v>
      </c>
      <c r="J110" s="13">
        <v>233744</v>
      </c>
      <c r="K110" s="17">
        <v>0.79339999999999999</v>
      </c>
      <c r="L110" s="13">
        <v>3319510</v>
      </c>
      <c r="M110" s="17">
        <v>0.77759999999999996</v>
      </c>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row>
    <row r="111" spans="1:36" x14ac:dyDescent="0.25">
      <c r="A111" s="30" t="s">
        <v>117</v>
      </c>
      <c r="B111" s="29" t="s">
        <v>72</v>
      </c>
      <c r="C111" s="29" t="s">
        <v>72</v>
      </c>
      <c r="D111" s="29" t="s">
        <v>72</v>
      </c>
      <c r="E111" s="29" t="s">
        <v>72</v>
      </c>
      <c r="F111" s="29" t="s">
        <v>72</v>
      </c>
      <c r="G111" s="29" t="s">
        <v>72</v>
      </c>
      <c r="H111" s="29" t="s">
        <v>72</v>
      </c>
      <c r="I111" s="29" t="s">
        <v>72</v>
      </c>
      <c r="J111" s="13">
        <v>193330</v>
      </c>
      <c r="K111" s="17">
        <v>0.66279999999999994</v>
      </c>
      <c r="L111" s="13">
        <v>2793775</v>
      </c>
      <c r="M111" s="17">
        <v>0.66159999999999997</v>
      </c>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row>
  </sheetData>
  <mergeCells count="44">
    <mergeCell ref="A102:K102"/>
    <mergeCell ref="L102:M102"/>
    <mergeCell ref="A106:K106"/>
    <mergeCell ref="L106:M106"/>
    <mergeCell ref="A90:K90"/>
    <mergeCell ref="L90:M90"/>
    <mergeCell ref="A92:K92"/>
    <mergeCell ref="L92:M92"/>
    <mergeCell ref="A97:K97"/>
    <mergeCell ref="L97:M97"/>
    <mergeCell ref="A77:K77"/>
    <mergeCell ref="L77:M77"/>
    <mergeCell ref="A81:K81"/>
    <mergeCell ref="L81:M81"/>
    <mergeCell ref="A84:K84"/>
    <mergeCell ref="L84:M84"/>
    <mergeCell ref="A48:K48"/>
    <mergeCell ref="L48:M48"/>
    <mergeCell ref="A66:K66"/>
    <mergeCell ref="L66:M66"/>
    <mergeCell ref="A71:K71"/>
    <mergeCell ref="L71:M71"/>
    <mergeCell ref="A1:M1"/>
    <mergeCell ref="A2:M2"/>
    <mergeCell ref="L4:M4"/>
    <mergeCell ref="B5:C5"/>
    <mergeCell ref="D5:E5"/>
    <mergeCell ref="F5:G5"/>
    <mergeCell ref="H5:I5"/>
    <mergeCell ref="L5:M5"/>
    <mergeCell ref="J5:K5"/>
    <mergeCell ref="B4:K4"/>
    <mergeCell ref="A7:K7"/>
    <mergeCell ref="L7:M7"/>
    <mergeCell ref="A19:K19"/>
    <mergeCell ref="L19:M19"/>
    <mergeCell ref="A27:K27"/>
    <mergeCell ref="L27:M27"/>
    <mergeCell ref="A36:K36"/>
    <mergeCell ref="L36:M36"/>
    <mergeCell ref="A41:K41"/>
    <mergeCell ref="L41:M41"/>
    <mergeCell ref="A47:K47"/>
    <mergeCell ref="L47:M47"/>
  </mergeCells>
  <pageMargins left="0.25" right="0.25" top="0.75" bottom="0.75" header="0.3" footer="0.3"/>
  <pageSetup paperSize="5" scale="67" fitToHeight="0" orientation="landscape" r:id="rId1"/>
  <rowBreaks count="2" manualBreakCount="2">
    <brk id="46" max="16383" man="1"/>
    <brk id="79"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AJ111"/>
  <sheetViews>
    <sheetView showGridLines="0" zoomScale="85" zoomScaleNormal="85" workbookViewId="0">
      <pane xSplit="1" topLeftCell="B1" activePane="topRight" state="frozen"/>
      <selection activeCell="A62" sqref="A62"/>
      <selection pane="topRight" activeCell="A3" sqref="A3"/>
    </sheetView>
  </sheetViews>
  <sheetFormatPr defaultColWidth="9.140625" defaultRowHeight="15" x14ac:dyDescent="0.25"/>
  <cols>
    <col min="1" max="1" width="116.7109375" style="1" customWidth="1"/>
    <col min="2" max="2" width="14" style="22" customWidth="1"/>
    <col min="3" max="3" width="14" style="23" customWidth="1"/>
    <col min="4" max="4" width="14" style="22" customWidth="1"/>
    <col min="5" max="5" width="14" style="23" customWidth="1"/>
    <col min="6" max="6" width="14" style="22" customWidth="1"/>
    <col min="7" max="7" width="14" style="23" customWidth="1"/>
    <col min="8" max="9" width="14" style="1" customWidth="1"/>
    <col min="10" max="13" width="13.28515625" style="1" customWidth="1"/>
    <col min="14" max="16384" width="9.140625" style="1"/>
  </cols>
  <sheetData>
    <row r="1" spans="1:13" ht="18.75" x14ac:dyDescent="0.3">
      <c r="A1" s="78" t="s">
        <v>222</v>
      </c>
      <c r="B1" s="78"/>
      <c r="C1" s="78"/>
      <c r="D1" s="78"/>
      <c r="E1" s="78"/>
      <c r="F1" s="78"/>
      <c r="G1" s="78"/>
      <c r="H1" s="78"/>
      <c r="I1" s="78"/>
      <c r="J1" s="78"/>
      <c r="K1" s="78"/>
      <c r="L1" s="78"/>
      <c r="M1" s="78"/>
    </row>
    <row r="2" spans="1:13" ht="16.5" x14ac:dyDescent="0.25">
      <c r="A2" s="103" t="s">
        <v>223</v>
      </c>
      <c r="B2" s="103"/>
      <c r="C2" s="103"/>
      <c r="D2" s="103"/>
      <c r="E2" s="103"/>
      <c r="F2" s="103"/>
      <c r="G2" s="103"/>
      <c r="H2" s="103"/>
      <c r="I2" s="103"/>
      <c r="J2" s="103"/>
      <c r="K2" s="103"/>
      <c r="L2" s="103"/>
      <c r="M2" s="103"/>
    </row>
    <row r="4" spans="1:13" x14ac:dyDescent="0.25">
      <c r="B4" s="98" t="s">
        <v>224</v>
      </c>
      <c r="C4" s="99"/>
      <c r="D4" s="99"/>
      <c r="E4" s="99"/>
      <c r="F4" s="99"/>
      <c r="G4" s="99"/>
      <c r="H4" s="99"/>
      <c r="I4" s="99"/>
      <c r="J4" s="99"/>
      <c r="K4" s="100"/>
      <c r="L4" s="104" t="s">
        <v>71</v>
      </c>
      <c r="M4" s="104"/>
    </row>
    <row r="5" spans="1:13" x14ac:dyDescent="0.25">
      <c r="B5" s="101">
        <v>2009</v>
      </c>
      <c r="C5" s="101"/>
      <c r="D5" s="101">
        <v>2011</v>
      </c>
      <c r="E5" s="101"/>
      <c r="F5" s="101">
        <v>2013</v>
      </c>
      <c r="G5" s="101"/>
      <c r="H5" s="101">
        <v>2015</v>
      </c>
      <c r="I5" s="101"/>
      <c r="J5" s="101">
        <v>2017</v>
      </c>
      <c r="K5" s="101"/>
      <c r="L5" s="102">
        <v>2017</v>
      </c>
      <c r="M5" s="102"/>
    </row>
    <row r="6" spans="1:13" x14ac:dyDescent="0.25">
      <c r="B6" s="15" t="s">
        <v>69</v>
      </c>
      <c r="C6" s="19" t="s">
        <v>70</v>
      </c>
      <c r="D6" s="15" t="s">
        <v>69</v>
      </c>
      <c r="E6" s="19" t="s">
        <v>70</v>
      </c>
      <c r="F6" s="15" t="s">
        <v>69</v>
      </c>
      <c r="G6" s="19" t="s">
        <v>70</v>
      </c>
      <c r="H6" s="8" t="s">
        <v>69</v>
      </c>
      <c r="I6" s="8" t="s">
        <v>70</v>
      </c>
      <c r="J6" s="8" t="s">
        <v>69</v>
      </c>
      <c r="K6" s="8" t="s">
        <v>70</v>
      </c>
      <c r="L6" s="46" t="s">
        <v>69</v>
      </c>
      <c r="M6" s="46" t="s">
        <v>70</v>
      </c>
    </row>
    <row r="7" spans="1:13" x14ac:dyDescent="0.25">
      <c r="A7" s="92" t="s">
        <v>55</v>
      </c>
      <c r="B7" s="93"/>
      <c r="C7" s="93"/>
      <c r="D7" s="93"/>
      <c r="E7" s="93"/>
      <c r="F7" s="93"/>
      <c r="G7" s="93"/>
      <c r="H7" s="93"/>
      <c r="I7" s="93"/>
      <c r="J7" s="93"/>
      <c r="K7" s="93"/>
      <c r="L7" s="76"/>
      <c r="M7" s="76"/>
    </row>
    <row r="8" spans="1:13" x14ac:dyDescent="0.25">
      <c r="A8" s="5" t="s">
        <v>0</v>
      </c>
      <c r="B8" s="13">
        <v>511550</v>
      </c>
      <c r="C8" s="17">
        <v>0.86060000000000003</v>
      </c>
      <c r="D8" s="13">
        <v>529699</v>
      </c>
      <c r="E8" s="17">
        <v>0.87529999999999997</v>
      </c>
      <c r="F8" s="13">
        <v>562466</v>
      </c>
      <c r="G8" s="17">
        <v>0.86890000000000001</v>
      </c>
      <c r="H8" s="13">
        <v>635904</v>
      </c>
      <c r="I8" s="17">
        <v>0.9304</v>
      </c>
      <c r="J8" s="12">
        <v>618458</v>
      </c>
      <c r="K8" s="16">
        <v>0.92479999999999996</v>
      </c>
      <c r="L8" s="12">
        <v>5040164</v>
      </c>
      <c r="M8" s="16">
        <v>0.93500000000000005</v>
      </c>
    </row>
    <row r="9" spans="1:13" x14ac:dyDescent="0.25">
      <c r="A9" s="6" t="s">
        <v>151</v>
      </c>
      <c r="B9" s="13">
        <v>392045</v>
      </c>
      <c r="C9" s="17">
        <v>0.65949999999999998</v>
      </c>
      <c r="D9" s="13">
        <v>362341</v>
      </c>
      <c r="E9" s="17">
        <v>0.5988</v>
      </c>
      <c r="F9" s="13">
        <v>405199</v>
      </c>
      <c r="G9" s="17">
        <v>0.626</v>
      </c>
      <c r="H9" s="13">
        <v>405934</v>
      </c>
      <c r="I9" s="17">
        <v>0.59389999999999998</v>
      </c>
      <c r="J9" s="12">
        <v>377969</v>
      </c>
      <c r="K9" s="16">
        <v>0.56520000000000004</v>
      </c>
      <c r="L9" s="12">
        <v>3133456</v>
      </c>
      <c r="M9" s="16">
        <v>0.58130000000000004</v>
      </c>
    </row>
    <row r="10" spans="1:13" x14ac:dyDescent="0.25">
      <c r="A10" s="60" t="s">
        <v>152</v>
      </c>
      <c r="B10" s="13">
        <v>356436</v>
      </c>
      <c r="C10" s="17">
        <v>0.59960000000000002</v>
      </c>
      <c r="D10" s="13">
        <v>329207</v>
      </c>
      <c r="E10" s="17">
        <v>0.54400000000000004</v>
      </c>
      <c r="F10" s="13">
        <v>350710</v>
      </c>
      <c r="G10" s="17">
        <v>0.54179999999999995</v>
      </c>
      <c r="H10" s="13">
        <v>357069</v>
      </c>
      <c r="I10" s="17">
        <v>0.52239999999999998</v>
      </c>
      <c r="J10" s="12">
        <v>331055</v>
      </c>
      <c r="K10" s="16">
        <v>0.495</v>
      </c>
      <c r="L10" s="12">
        <v>2663744</v>
      </c>
      <c r="M10" s="16">
        <v>0.49409999999999998</v>
      </c>
    </row>
    <row r="11" spans="1:13" x14ac:dyDescent="0.25">
      <c r="A11" s="60" t="s">
        <v>172</v>
      </c>
      <c r="B11" s="13">
        <v>35609</v>
      </c>
      <c r="C11" s="17">
        <v>5.9900000000000002E-2</v>
      </c>
      <c r="D11" s="13">
        <v>33134</v>
      </c>
      <c r="E11" s="17">
        <v>5.4800000000000001E-2</v>
      </c>
      <c r="F11" s="13">
        <v>54489</v>
      </c>
      <c r="G11" s="17">
        <v>8.4199999999999997E-2</v>
      </c>
      <c r="H11" s="13">
        <v>48865</v>
      </c>
      <c r="I11" s="17">
        <v>7.1499999999999994E-2</v>
      </c>
      <c r="J11" s="12">
        <v>46914</v>
      </c>
      <c r="K11" s="16">
        <v>7.0199999999999999E-2</v>
      </c>
      <c r="L11" s="12">
        <v>469711</v>
      </c>
      <c r="M11" s="16">
        <v>8.7099999999999997E-2</v>
      </c>
    </row>
    <row r="12" spans="1:13" x14ac:dyDescent="0.25">
      <c r="A12" s="6" t="s">
        <v>153</v>
      </c>
      <c r="B12" s="13">
        <v>119505</v>
      </c>
      <c r="C12" s="17">
        <v>0.20100000000000001</v>
      </c>
      <c r="D12" s="13">
        <v>167358</v>
      </c>
      <c r="E12" s="17">
        <v>0.27660000000000001</v>
      </c>
      <c r="F12" s="13">
        <v>157267</v>
      </c>
      <c r="G12" s="17">
        <v>0.24299999999999999</v>
      </c>
      <c r="H12" s="13">
        <v>229970</v>
      </c>
      <c r="I12" s="17">
        <v>0.33650000000000002</v>
      </c>
      <c r="J12" s="12">
        <v>240489</v>
      </c>
      <c r="K12" s="16">
        <v>0.35959999999999998</v>
      </c>
      <c r="L12" s="12">
        <v>1906708</v>
      </c>
      <c r="M12" s="16">
        <v>0.35370000000000001</v>
      </c>
    </row>
    <row r="13" spans="1:13" x14ac:dyDescent="0.25">
      <c r="A13" s="60" t="s">
        <v>1</v>
      </c>
      <c r="B13" s="13">
        <v>59013</v>
      </c>
      <c r="C13" s="17">
        <v>9.9299999999999999E-2</v>
      </c>
      <c r="D13" s="13">
        <v>72544</v>
      </c>
      <c r="E13" s="17">
        <v>0.11990000000000001</v>
      </c>
      <c r="F13" s="13">
        <v>69382</v>
      </c>
      <c r="G13" s="17">
        <v>0.1072</v>
      </c>
      <c r="H13" s="13">
        <v>80770</v>
      </c>
      <c r="I13" s="17">
        <v>0.1182</v>
      </c>
      <c r="J13" s="12">
        <v>94652</v>
      </c>
      <c r="K13" s="16">
        <v>0.14149999999999999</v>
      </c>
      <c r="L13" s="12">
        <v>776305</v>
      </c>
      <c r="M13" s="16">
        <v>0.14399999999999999</v>
      </c>
    </row>
    <row r="14" spans="1:13" x14ac:dyDescent="0.25">
      <c r="A14" s="60" t="s">
        <v>95</v>
      </c>
      <c r="B14" s="13">
        <v>60492</v>
      </c>
      <c r="C14" s="17">
        <v>0.1018</v>
      </c>
      <c r="D14" s="13">
        <v>94814</v>
      </c>
      <c r="E14" s="17">
        <v>0.15670000000000001</v>
      </c>
      <c r="F14" s="13">
        <v>87885</v>
      </c>
      <c r="G14" s="17">
        <v>0.1358</v>
      </c>
      <c r="H14" s="13">
        <v>149200</v>
      </c>
      <c r="I14" s="17">
        <v>0.21829999999999999</v>
      </c>
      <c r="J14" s="12">
        <v>145837</v>
      </c>
      <c r="K14" s="16">
        <v>0.21809999999999999</v>
      </c>
      <c r="L14" s="12">
        <v>1130403</v>
      </c>
      <c r="M14" s="16">
        <v>0.2097</v>
      </c>
    </row>
    <row r="15" spans="1:13" x14ac:dyDescent="0.25">
      <c r="A15" s="5" t="s">
        <v>4</v>
      </c>
      <c r="B15" s="13">
        <v>82888</v>
      </c>
      <c r="C15" s="17">
        <v>0.1394</v>
      </c>
      <c r="D15" s="13">
        <v>75460</v>
      </c>
      <c r="E15" s="17">
        <v>0.12470000000000001</v>
      </c>
      <c r="F15" s="13">
        <v>84832</v>
      </c>
      <c r="G15" s="17">
        <v>0.13109999999999999</v>
      </c>
      <c r="H15" s="13">
        <v>47558</v>
      </c>
      <c r="I15" s="17">
        <v>6.9599999999999995E-2</v>
      </c>
      <c r="J15" s="12">
        <v>50277</v>
      </c>
      <c r="K15" s="16">
        <v>7.5200000000000003E-2</v>
      </c>
      <c r="L15" s="12">
        <v>350423</v>
      </c>
      <c r="M15" s="16">
        <v>6.5000000000000002E-2</v>
      </c>
    </row>
    <row r="16" spans="1:13" x14ac:dyDescent="0.25">
      <c r="A16" s="5" t="s">
        <v>154</v>
      </c>
      <c r="B16" s="13" t="s">
        <v>72</v>
      </c>
      <c r="C16" s="17" t="s">
        <v>72</v>
      </c>
      <c r="D16" s="13" t="s">
        <v>72</v>
      </c>
      <c r="E16" s="17" t="s">
        <v>72</v>
      </c>
      <c r="F16" s="13">
        <v>65829</v>
      </c>
      <c r="G16" s="17">
        <v>0.1171</v>
      </c>
      <c r="H16" s="13">
        <v>90194</v>
      </c>
      <c r="I16" s="17">
        <v>0.14219999999999999</v>
      </c>
      <c r="J16" s="12">
        <v>89593</v>
      </c>
      <c r="K16" s="16">
        <v>0.1449</v>
      </c>
      <c r="L16" s="12">
        <v>792477</v>
      </c>
      <c r="M16" s="16">
        <v>0.15840000000000001</v>
      </c>
    </row>
    <row r="17" spans="1:36" x14ac:dyDescent="0.25">
      <c r="A17" s="7" t="s">
        <v>155</v>
      </c>
      <c r="B17" s="13">
        <v>204085</v>
      </c>
      <c r="C17" s="17">
        <v>0.90920000000000001</v>
      </c>
      <c r="D17" s="13">
        <v>184450</v>
      </c>
      <c r="E17" s="17">
        <v>0.8891</v>
      </c>
      <c r="F17" s="13">
        <v>183996</v>
      </c>
      <c r="G17" s="17">
        <v>0.93049999999999999</v>
      </c>
      <c r="H17" s="13">
        <v>200542</v>
      </c>
      <c r="I17" s="17">
        <v>0.84640000000000004</v>
      </c>
      <c r="J17" s="12">
        <v>186228</v>
      </c>
      <c r="K17" s="16">
        <v>0.84770000000000001</v>
      </c>
      <c r="L17" s="12">
        <v>1695325</v>
      </c>
      <c r="M17" s="16">
        <v>0.85940000000000005</v>
      </c>
    </row>
    <row r="18" spans="1:36" x14ac:dyDescent="0.25">
      <c r="A18" s="7" t="s">
        <v>156</v>
      </c>
      <c r="B18" s="13">
        <v>189297</v>
      </c>
      <c r="C18" s="17">
        <v>0.92600000000000005</v>
      </c>
      <c r="D18" s="13">
        <v>172227</v>
      </c>
      <c r="E18" s="17">
        <v>0.91539999999999999</v>
      </c>
      <c r="F18" s="13">
        <v>169973</v>
      </c>
      <c r="G18" s="17">
        <v>0.92310000000000003</v>
      </c>
      <c r="H18" s="13">
        <v>191662</v>
      </c>
      <c r="I18" s="17">
        <v>0.9425</v>
      </c>
      <c r="J18" s="12">
        <v>167585</v>
      </c>
      <c r="K18" s="16">
        <v>0.85229999999999995</v>
      </c>
      <c r="L18" s="12">
        <v>1563731</v>
      </c>
      <c r="M18" s="16">
        <v>0.90739999999999998</v>
      </c>
    </row>
    <row r="19" spans="1:36" x14ac:dyDescent="0.25">
      <c r="A19" s="92" t="s">
        <v>61</v>
      </c>
      <c r="B19" s="93"/>
      <c r="C19" s="93"/>
      <c r="D19" s="93"/>
      <c r="E19" s="93"/>
      <c r="F19" s="93"/>
      <c r="G19" s="93"/>
      <c r="H19" s="93"/>
      <c r="I19" s="93"/>
      <c r="J19" s="93"/>
      <c r="K19" s="93"/>
      <c r="L19" s="76"/>
      <c r="M19" s="76"/>
    </row>
    <row r="20" spans="1:36" x14ac:dyDescent="0.25">
      <c r="A20" s="33" t="s">
        <v>16</v>
      </c>
      <c r="B20" s="13">
        <v>500270</v>
      </c>
      <c r="C20" s="17">
        <v>0.84160000000000001</v>
      </c>
      <c r="D20" s="13">
        <v>494009</v>
      </c>
      <c r="E20" s="17">
        <v>0.81859999999999999</v>
      </c>
      <c r="F20" s="13">
        <v>533521</v>
      </c>
      <c r="G20" s="17">
        <v>0.83150000000000002</v>
      </c>
      <c r="H20" s="13">
        <v>557312</v>
      </c>
      <c r="I20" s="17">
        <v>0.82520000000000004</v>
      </c>
      <c r="J20" s="13">
        <v>539494</v>
      </c>
      <c r="K20" s="17">
        <v>0.81340000000000001</v>
      </c>
      <c r="L20" s="13">
        <v>4240858</v>
      </c>
      <c r="M20" s="17">
        <v>0.79290000000000005</v>
      </c>
    </row>
    <row r="21" spans="1:36" x14ac:dyDescent="0.25">
      <c r="A21" s="33" t="s">
        <v>27</v>
      </c>
      <c r="B21" s="13">
        <v>131173</v>
      </c>
      <c r="C21" s="17">
        <v>0.2225</v>
      </c>
      <c r="D21" s="13">
        <v>155072</v>
      </c>
      <c r="E21" s="17">
        <v>0.25929999999999997</v>
      </c>
      <c r="F21" s="13">
        <v>182284</v>
      </c>
      <c r="G21" s="17">
        <v>0.28770000000000001</v>
      </c>
      <c r="H21" s="13">
        <v>156145</v>
      </c>
      <c r="I21" s="17">
        <v>0.2336</v>
      </c>
      <c r="J21" s="13">
        <v>190075</v>
      </c>
      <c r="K21" s="17">
        <v>0.2898</v>
      </c>
      <c r="L21" s="13">
        <v>1539564</v>
      </c>
      <c r="M21" s="17">
        <v>0.29060000000000002</v>
      </c>
    </row>
    <row r="22" spans="1:36" x14ac:dyDescent="0.25">
      <c r="A22" s="33" t="s">
        <v>28</v>
      </c>
      <c r="B22" s="13">
        <v>97065</v>
      </c>
      <c r="C22" s="17">
        <v>0.16470000000000001</v>
      </c>
      <c r="D22" s="13">
        <v>119705</v>
      </c>
      <c r="E22" s="17">
        <v>0.20019999999999999</v>
      </c>
      <c r="F22" s="13">
        <v>125138</v>
      </c>
      <c r="G22" s="17">
        <v>0.19750000000000001</v>
      </c>
      <c r="H22" s="13">
        <v>130975</v>
      </c>
      <c r="I22" s="17">
        <v>0.19600000000000001</v>
      </c>
      <c r="J22" s="13">
        <v>121090</v>
      </c>
      <c r="K22" s="17">
        <v>0.1847</v>
      </c>
      <c r="L22" s="13">
        <v>1187282</v>
      </c>
      <c r="M22" s="17">
        <v>0.22409999999999999</v>
      </c>
    </row>
    <row r="23" spans="1:36" x14ac:dyDescent="0.25">
      <c r="A23" s="33" t="s">
        <v>81</v>
      </c>
      <c r="B23" s="13">
        <v>361262</v>
      </c>
      <c r="C23" s="17">
        <v>0.61280000000000001</v>
      </c>
      <c r="D23" s="13">
        <v>323148</v>
      </c>
      <c r="E23" s="17">
        <v>0.54039999999999999</v>
      </c>
      <c r="F23" s="13">
        <v>326200</v>
      </c>
      <c r="G23" s="17">
        <v>0.51480000000000004</v>
      </c>
      <c r="H23" s="13">
        <v>381216</v>
      </c>
      <c r="I23" s="17">
        <v>0.57040000000000002</v>
      </c>
      <c r="J23" s="13">
        <v>344615</v>
      </c>
      <c r="K23" s="17">
        <v>0.52549999999999997</v>
      </c>
      <c r="L23" s="13">
        <v>2571287</v>
      </c>
      <c r="M23" s="17">
        <v>0.48530000000000001</v>
      </c>
    </row>
    <row r="24" spans="1:36" x14ac:dyDescent="0.25">
      <c r="A24" s="33" t="s">
        <v>80</v>
      </c>
      <c r="B24" s="13">
        <v>394596</v>
      </c>
      <c r="C24" s="17">
        <v>0.6794</v>
      </c>
      <c r="D24" s="13">
        <v>374748</v>
      </c>
      <c r="E24" s="17">
        <v>0.62960000000000005</v>
      </c>
      <c r="F24" s="13">
        <v>396444</v>
      </c>
      <c r="G24" s="17">
        <v>0.62639999999999996</v>
      </c>
      <c r="H24" s="13">
        <v>435929</v>
      </c>
      <c r="I24" s="17">
        <v>0.65590000000000004</v>
      </c>
      <c r="J24" s="13">
        <v>418751</v>
      </c>
      <c r="K24" s="17">
        <v>0.64</v>
      </c>
      <c r="L24" s="13">
        <v>3291036</v>
      </c>
      <c r="M24" s="17">
        <v>0.62350000000000005</v>
      </c>
    </row>
    <row r="25" spans="1:36" x14ac:dyDescent="0.25">
      <c r="A25" s="33" t="s">
        <v>29</v>
      </c>
      <c r="B25" s="13">
        <v>218657</v>
      </c>
      <c r="C25" s="17">
        <v>0.36849999999999999</v>
      </c>
      <c r="D25" s="13">
        <v>225079</v>
      </c>
      <c r="E25" s="17">
        <v>0.37690000000000001</v>
      </c>
      <c r="F25" s="13">
        <v>248821</v>
      </c>
      <c r="G25" s="17">
        <v>0.38940000000000002</v>
      </c>
      <c r="H25" s="13">
        <v>261820</v>
      </c>
      <c r="I25" s="17">
        <v>0.38900000000000001</v>
      </c>
      <c r="J25" s="13">
        <v>283285</v>
      </c>
      <c r="K25" s="17">
        <v>0.42859999999999998</v>
      </c>
      <c r="L25" s="13">
        <v>1962944</v>
      </c>
      <c r="M25" s="17">
        <v>0.36809999999999998</v>
      </c>
    </row>
    <row r="26" spans="1:36" x14ac:dyDescent="0.25">
      <c r="A26" s="33" t="s">
        <v>74</v>
      </c>
      <c r="B26" s="13">
        <v>509565</v>
      </c>
      <c r="C26" s="17">
        <v>0.86009999999999998</v>
      </c>
      <c r="D26" s="13">
        <v>511898</v>
      </c>
      <c r="E26" s="17">
        <v>0.85109999999999997</v>
      </c>
      <c r="F26" s="13">
        <v>539938</v>
      </c>
      <c r="G26" s="17">
        <v>0.83950000000000002</v>
      </c>
      <c r="H26" s="13">
        <v>588522</v>
      </c>
      <c r="I26" s="17">
        <v>0.86319999999999997</v>
      </c>
      <c r="J26" s="13">
        <v>548824</v>
      </c>
      <c r="K26" s="17">
        <v>0.83050000000000002</v>
      </c>
      <c r="L26" s="13">
        <v>4508662</v>
      </c>
      <c r="M26" s="17">
        <v>0.84240000000000004</v>
      </c>
    </row>
    <row r="27" spans="1:36" x14ac:dyDescent="0.25">
      <c r="A27" s="94" t="s">
        <v>129</v>
      </c>
      <c r="B27" s="95"/>
      <c r="C27" s="95"/>
      <c r="D27" s="95"/>
      <c r="E27" s="95"/>
      <c r="F27" s="95"/>
      <c r="G27" s="95"/>
      <c r="H27" s="95"/>
      <c r="I27" s="95"/>
      <c r="J27" s="95"/>
      <c r="K27" s="96"/>
      <c r="L27" s="97"/>
      <c r="M27" s="97"/>
      <c r="N27" s="11"/>
      <c r="O27" s="11"/>
      <c r="P27" s="11"/>
      <c r="Q27" s="11"/>
      <c r="R27" s="11"/>
      <c r="S27" s="11"/>
      <c r="T27" s="11"/>
      <c r="U27" s="11"/>
      <c r="V27" s="11"/>
      <c r="W27" s="11"/>
      <c r="X27" s="11"/>
      <c r="Y27" s="11"/>
      <c r="Z27" s="11"/>
      <c r="AA27" s="11"/>
      <c r="AB27" s="11"/>
      <c r="AC27" s="11"/>
      <c r="AD27" s="11"/>
      <c r="AE27" s="11"/>
      <c r="AF27" s="11"/>
      <c r="AG27" s="11"/>
      <c r="AH27" s="11"/>
      <c r="AI27" s="11"/>
      <c r="AJ27" s="11"/>
    </row>
    <row r="28" spans="1:36" x14ac:dyDescent="0.25">
      <c r="A28" s="34" t="s">
        <v>125</v>
      </c>
      <c r="B28" s="29" t="s">
        <v>72</v>
      </c>
      <c r="C28" s="29" t="s">
        <v>72</v>
      </c>
      <c r="D28" s="29" t="s">
        <v>72</v>
      </c>
      <c r="E28" s="29" t="s">
        <v>72</v>
      </c>
      <c r="F28" s="29" t="s">
        <v>72</v>
      </c>
      <c r="G28" s="29" t="s">
        <v>72</v>
      </c>
      <c r="H28" s="29" t="s">
        <v>72</v>
      </c>
      <c r="I28" s="29" t="s">
        <v>72</v>
      </c>
      <c r="J28" s="13">
        <v>42662</v>
      </c>
      <c r="K28" s="17">
        <v>0.43769999999999998</v>
      </c>
      <c r="L28" s="13">
        <v>369714</v>
      </c>
      <c r="M28" s="17">
        <v>0.49759999999999999</v>
      </c>
      <c r="N28" s="11"/>
      <c r="O28" s="11"/>
      <c r="P28" s="11"/>
      <c r="Q28" s="11"/>
      <c r="R28" s="11"/>
      <c r="S28" s="11"/>
      <c r="T28" s="11"/>
      <c r="U28" s="11"/>
      <c r="V28" s="11"/>
      <c r="W28" s="11"/>
      <c r="X28" s="11"/>
      <c r="Y28" s="11"/>
      <c r="Z28" s="11"/>
      <c r="AA28" s="11"/>
      <c r="AB28" s="11"/>
      <c r="AC28" s="11"/>
      <c r="AD28" s="11"/>
      <c r="AE28" s="11"/>
      <c r="AF28" s="11"/>
      <c r="AG28" s="11"/>
      <c r="AH28" s="11"/>
      <c r="AI28" s="11"/>
      <c r="AJ28" s="11"/>
    </row>
    <row r="29" spans="1:36" x14ac:dyDescent="0.25">
      <c r="A29" s="34" t="s">
        <v>124</v>
      </c>
      <c r="B29" s="29" t="s">
        <v>72</v>
      </c>
      <c r="C29" s="29" t="s">
        <v>72</v>
      </c>
      <c r="D29" s="29" t="s">
        <v>72</v>
      </c>
      <c r="E29" s="29" t="s">
        <v>72</v>
      </c>
      <c r="F29" s="29" t="s">
        <v>72</v>
      </c>
      <c r="G29" s="29" t="s">
        <v>72</v>
      </c>
      <c r="H29" s="29" t="s">
        <v>72</v>
      </c>
      <c r="I29" s="29" t="s">
        <v>72</v>
      </c>
      <c r="J29" s="29" t="s">
        <v>72</v>
      </c>
      <c r="K29" s="29" t="s">
        <v>72</v>
      </c>
      <c r="L29" s="13">
        <v>61434</v>
      </c>
      <c r="M29" s="17">
        <v>8.2699999999999996E-2</v>
      </c>
      <c r="N29" s="11"/>
      <c r="O29" s="11"/>
      <c r="P29" s="11"/>
      <c r="Q29" s="11"/>
      <c r="R29" s="11"/>
      <c r="S29" s="11"/>
      <c r="T29" s="11"/>
      <c r="U29" s="11"/>
      <c r="V29" s="11"/>
      <c r="W29" s="11"/>
      <c r="X29" s="11"/>
      <c r="Y29" s="11"/>
      <c r="Z29" s="11"/>
      <c r="AA29" s="11"/>
      <c r="AB29" s="11"/>
      <c r="AC29" s="11"/>
      <c r="AD29" s="11"/>
      <c r="AE29" s="11"/>
      <c r="AF29" s="11"/>
      <c r="AG29" s="11"/>
      <c r="AH29" s="11"/>
      <c r="AI29" s="11"/>
      <c r="AJ29" s="11"/>
    </row>
    <row r="30" spans="1:36" x14ac:dyDescent="0.25">
      <c r="A30" s="34" t="s">
        <v>128</v>
      </c>
      <c r="B30" s="29" t="s">
        <v>72</v>
      </c>
      <c r="C30" s="29" t="s">
        <v>72</v>
      </c>
      <c r="D30" s="29" t="s">
        <v>72</v>
      </c>
      <c r="E30" s="29" t="s">
        <v>72</v>
      </c>
      <c r="F30" s="29" t="s">
        <v>72</v>
      </c>
      <c r="G30" s="29" t="s">
        <v>72</v>
      </c>
      <c r="H30" s="29" t="s">
        <v>72</v>
      </c>
      <c r="I30" s="29" t="s">
        <v>72</v>
      </c>
      <c r="J30" s="29" t="s">
        <v>72</v>
      </c>
      <c r="K30" s="29" t="s">
        <v>72</v>
      </c>
      <c r="L30" s="13">
        <v>44030</v>
      </c>
      <c r="M30" s="17">
        <v>5.9299999999999999E-2</v>
      </c>
      <c r="N30" s="11"/>
      <c r="O30" s="11"/>
      <c r="P30" s="11"/>
      <c r="Q30" s="11"/>
      <c r="R30" s="11"/>
      <c r="S30" s="11"/>
      <c r="T30" s="11"/>
      <c r="U30" s="11"/>
      <c r="V30" s="11"/>
      <c r="W30" s="11"/>
      <c r="X30" s="11"/>
      <c r="Y30" s="11"/>
      <c r="Z30" s="11"/>
      <c r="AA30" s="11"/>
      <c r="AB30" s="11"/>
      <c r="AC30" s="11"/>
      <c r="AD30" s="11"/>
      <c r="AE30" s="11"/>
      <c r="AF30" s="11"/>
      <c r="AG30" s="11"/>
      <c r="AH30" s="11"/>
      <c r="AI30" s="11"/>
      <c r="AJ30" s="11"/>
    </row>
    <row r="31" spans="1:36" x14ac:dyDescent="0.25">
      <c r="A31" s="34" t="s">
        <v>122</v>
      </c>
      <c r="B31" s="29" t="s">
        <v>72</v>
      </c>
      <c r="C31" s="29" t="s">
        <v>72</v>
      </c>
      <c r="D31" s="29" t="s">
        <v>72</v>
      </c>
      <c r="E31" s="29" t="s">
        <v>72</v>
      </c>
      <c r="F31" s="29" t="s">
        <v>72</v>
      </c>
      <c r="G31" s="29" t="s">
        <v>72</v>
      </c>
      <c r="H31" s="29" t="s">
        <v>72</v>
      </c>
      <c r="I31" s="29" t="s">
        <v>72</v>
      </c>
      <c r="J31" s="29" t="s">
        <v>72</v>
      </c>
      <c r="K31" s="29" t="s">
        <v>72</v>
      </c>
      <c r="L31" s="13">
        <v>36305</v>
      </c>
      <c r="M31" s="17">
        <v>4.8899999999999999E-2</v>
      </c>
      <c r="N31" s="11"/>
      <c r="O31" s="11"/>
      <c r="P31" s="11"/>
      <c r="Q31" s="11"/>
      <c r="R31" s="11"/>
      <c r="S31" s="11"/>
      <c r="T31" s="11"/>
      <c r="U31" s="11"/>
      <c r="V31" s="11"/>
      <c r="W31" s="11"/>
      <c r="X31" s="11"/>
      <c r="Y31" s="11"/>
      <c r="Z31" s="11"/>
      <c r="AA31" s="11"/>
      <c r="AB31" s="11"/>
      <c r="AC31" s="11"/>
      <c r="AD31" s="11"/>
      <c r="AE31" s="11"/>
      <c r="AF31" s="11"/>
      <c r="AG31" s="11"/>
      <c r="AH31" s="11"/>
      <c r="AI31" s="11"/>
      <c r="AJ31" s="11"/>
    </row>
    <row r="32" spans="1:36" x14ac:dyDescent="0.25">
      <c r="A32" s="34" t="s">
        <v>126</v>
      </c>
      <c r="B32" s="29" t="s">
        <v>72</v>
      </c>
      <c r="C32" s="29" t="s">
        <v>72</v>
      </c>
      <c r="D32" s="29" t="s">
        <v>72</v>
      </c>
      <c r="E32" s="29" t="s">
        <v>72</v>
      </c>
      <c r="F32" s="29" t="s">
        <v>72</v>
      </c>
      <c r="G32" s="29" t="s">
        <v>72</v>
      </c>
      <c r="H32" s="29" t="s">
        <v>72</v>
      </c>
      <c r="I32" s="29" t="s">
        <v>72</v>
      </c>
      <c r="J32" s="29" t="s">
        <v>72</v>
      </c>
      <c r="K32" s="29" t="s">
        <v>72</v>
      </c>
      <c r="L32" s="13">
        <v>32022</v>
      </c>
      <c r="M32" s="17">
        <v>4.3099999999999999E-2</v>
      </c>
      <c r="N32" s="11"/>
      <c r="O32" s="11"/>
      <c r="P32" s="11"/>
      <c r="Q32" s="11"/>
      <c r="R32" s="11"/>
      <c r="S32" s="11"/>
      <c r="T32" s="11"/>
      <c r="U32" s="11"/>
      <c r="V32" s="11"/>
      <c r="W32" s="11"/>
      <c r="X32" s="11"/>
      <c r="Y32" s="11"/>
      <c r="Z32" s="11"/>
      <c r="AA32" s="11"/>
      <c r="AB32" s="11"/>
      <c r="AC32" s="11"/>
      <c r="AD32" s="11"/>
      <c r="AE32" s="11"/>
      <c r="AF32" s="11"/>
      <c r="AG32" s="11"/>
      <c r="AH32" s="11"/>
      <c r="AI32" s="11"/>
      <c r="AJ32" s="11"/>
    </row>
    <row r="33" spans="1:36" x14ac:dyDescent="0.25">
      <c r="A33" s="34" t="s">
        <v>127</v>
      </c>
      <c r="B33" s="29" t="s">
        <v>72</v>
      </c>
      <c r="C33" s="29" t="s">
        <v>72</v>
      </c>
      <c r="D33" s="29" t="s">
        <v>72</v>
      </c>
      <c r="E33" s="29" t="s">
        <v>72</v>
      </c>
      <c r="F33" s="29" t="s">
        <v>72</v>
      </c>
      <c r="G33" s="29" t="s">
        <v>72</v>
      </c>
      <c r="H33" s="29" t="s">
        <v>72</v>
      </c>
      <c r="I33" s="29" t="s">
        <v>72</v>
      </c>
      <c r="J33" s="29" t="s">
        <v>72</v>
      </c>
      <c r="K33" s="29" t="s">
        <v>72</v>
      </c>
      <c r="L33" s="13">
        <v>31346</v>
      </c>
      <c r="M33" s="17">
        <v>4.2200000000000001E-2</v>
      </c>
      <c r="N33" s="11"/>
      <c r="O33" s="11"/>
      <c r="P33" s="11"/>
      <c r="Q33" s="11"/>
      <c r="R33" s="11"/>
      <c r="S33" s="11"/>
      <c r="T33" s="11"/>
      <c r="U33" s="11"/>
      <c r="V33" s="11"/>
      <c r="W33" s="11"/>
      <c r="X33" s="11"/>
      <c r="Y33" s="11"/>
      <c r="Z33" s="11"/>
      <c r="AA33" s="11"/>
      <c r="AB33" s="11"/>
      <c r="AC33" s="11"/>
      <c r="AD33" s="11"/>
      <c r="AE33" s="11"/>
      <c r="AF33" s="11"/>
      <c r="AG33" s="11"/>
      <c r="AH33" s="11"/>
      <c r="AI33" s="11"/>
      <c r="AJ33" s="11"/>
    </row>
    <row r="34" spans="1:36" x14ac:dyDescent="0.25">
      <c r="A34" s="34" t="s">
        <v>123</v>
      </c>
      <c r="B34" s="29" t="s">
        <v>72</v>
      </c>
      <c r="C34" s="29" t="s">
        <v>72</v>
      </c>
      <c r="D34" s="29" t="s">
        <v>72</v>
      </c>
      <c r="E34" s="29" t="s">
        <v>72</v>
      </c>
      <c r="F34" s="29" t="s">
        <v>72</v>
      </c>
      <c r="G34" s="29" t="s">
        <v>72</v>
      </c>
      <c r="H34" s="29" t="s">
        <v>72</v>
      </c>
      <c r="I34" s="29" t="s">
        <v>72</v>
      </c>
      <c r="J34" s="29" t="s">
        <v>72</v>
      </c>
      <c r="K34" s="29" t="s">
        <v>72</v>
      </c>
      <c r="L34" s="13">
        <v>23532</v>
      </c>
      <c r="M34" s="17">
        <v>3.1699999999999999E-2</v>
      </c>
      <c r="N34" s="11"/>
      <c r="O34" s="11"/>
      <c r="P34" s="11"/>
      <c r="Q34" s="11"/>
      <c r="R34" s="11"/>
      <c r="S34" s="11"/>
      <c r="T34" s="11"/>
      <c r="U34" s="11"/>
      <c r="V34" s="11"/>
      <c r="W34" s="11"/>
      <c r="X34" s="11"/>
      <c r="Y34" s="11"/>
      <c r="Z34" s="11"/>
      <c r="AA34" s="11"/>
      <c r="AB34" s="11"/>
      <c r="AC34" s="11"/>
      <c r="AD34" s="11"/>
      <c r="AE34" s="11"/>
      <c r="AF34" s="11"/>
      <c r="AG34" s="11"/>
      <c r="AH34" s="11"/>
      <c r="AI34" s="11"/>
      <c r="AJ34" s="11"/>
    </row>
    <row r="35" spans="1:36" x14ac:dyDescent="0.25">
      <c r="A35" s="33" t="s">
        <v>121</v>
      </c>
      <c r="B35" s="29" t="s">
        <v>72</v>
      </c>
      <c r="C35" s="29" t="s">
        <v>72</v>
      </c>
      <c r="D35" s="29" t="s">
        <v>72</v>
      </c>
      <c r="E35" s="29" t="s">
        <v>72</v>
      </c>
      <c r="F35" s="29" t="s">
        <v>72</v>
      </c>
      <c r="G35" s="29" t="s">
        <v>72</v>
      </c>
      <c r="H35" s="29" t="s">
        <v>72</v>
      </c>
      <c r="I35" s="29" t="s">
        <v>72</v>
      </c>
      <c r="J35" s="29">
        <v>22357</v>
      </c>
      <c r="K35" s="17">
        <v>0.22939999999999999</v>
      </c>
      <c r="L35" s="13">
        <v>144671</v>
      </c>
      <c r="M35" s="17">
        <v>0.19470000000000001</v>
      </c>
      <c r="N35" s="11"/>
      <c r="O35" s="11"/>
      <c r="P35" s="11"/>
      <c r="Q35" s="11"/>
      <c r="R35" s="11"/>
      <c r="S35" s="11"/>
      <c r="T35" s="11"/>
      <c r="U35" s="11"/>
      <c r="V35" s="11"/>
      <c r="W35" s="11"/>
      <c r="X35" s="11"/>
      <c r="Y35" s="11"/>
      <c r="Z35" s="11"/>
      <c r="AA35" s="11"/>
      <c r="AB35" s="11"/>
      <c r="AC35" s="11"/>
      <c r="AD35" s="11"/>
      <c r="AE35" s="11"/>
      <c r="AF35" s="11"/>
      <c r="AG35" s="11"/>
      <c r="AH35" s="11"/>
      <c r="AI35" s="11"/>
      <c r="AJ35" s="11"/>
    </row>
    <row r="36" spans="1:36" x14ac:dyDescent="0.25">
      <c r="A36" s="94" t="s">
        <v>75</v>
      </c>
      <c r="B36" s="95"/>
      <c r="C36" s="95"/>
      <c r="D36" s="95"/>
      <c r="E36" s="95"/>
      <c r="F36" s="95"/>
      <c r="G36" s="95"/>
      <c r="H36" s="95"/>
      <c r="I36" s="95"/>
      <c r="J36" s="95"/>
      <c r="K36" s="96"/>
      <c r="L36" s="97"/>
      <c r="M36" s="97"/>
    </row>
    <row r="37" spans="1:36" x14ac:dyDescent="0.25">
      <c r="A37" s="33" t="s">
        <v>13</v>
      </c>
      <c r="B37" s="13">
        <v>432332</v>
      </c>
      <c r="C37" s="17">
        <v>0.73250000000000004</v>
      </c>
      <c r="D37" s="13">
        <v>386322</v>
      </c>
      <c r="E37" s="17">
        <v>0.64370000000000005</v>
      </c>
      <c r="F37" s="13">
        <v>417077</v>
      </c>
      <c r="G37" s="17">
        <v>0.65820000000000001</v>
      </c>
      <c r="H37" s="13">
        <v>464707</v>
      </c>
      <c r="I37" s="17">
        <v>0.69269999999999998</v>
      </c>
      <c r="J37" s="13">
        <v>465600</v>
      </c>
      <c r="K37" s="17">
        <v>0.70879999999999999</v>
      </c>
      <c r="L37" s="13">
        <v>3964426</v>
      </c>
      <c r="M37" s="17">
        <v>0.74739999999999995</v>
      </c>
    </row>
    <row r="38" spans="1:36" x14ac:dyDescent="0.25">
      <c r="A38" s="33" t="s">
        <v>14</v>
      </c>
      <c r="B38" s="13">
        <v>65490</v>
      </c>
      <c r="C38" s="17">
        <v>0.111</v>
      </c>
      <c r="D38" s="13">
        <v>89032</v>
      </c>
      <c r="E38" s="17">
        <v>0.1484</v>
      </c>
      <c r="F38" s="13">
        <v>67412</v>
      </c>
      <c r="G38" s="17">
        <v>0.10639999999999999</v>
      </c>
      <c r="H38" s="13">
        <v>52119</v>
      </c>
      <c r="I38" s="17">
        <v>7.7700000000000005E-2</v>
      </c>
      <c r="J38" s="13">
        <v>42061</v>
      </c>
      <c r="K38" s="17">
        <v>6.4000000000000001E-2</v>
      </c>
      <c r="L38" s="13">
        <v>379951</v>
      </c>
      <c r="M38" s="17">
        <v>7.1599999999999997E-2</v>
      </c>
    </row>
    <row r="39" spans="1:36" x14ac:dyDescent="0.25">
      <c r="A39" s="33" t="s">
        <v>15</v>
      </c>
      <c r="B39" s="13">
        <v>32673</v>
      </c>
      <c r="C39" s="17">
        <v>5.5399999999999998E-2</v>
      </c>
      <c r="D39" s="13">
        <v>47815</v>
      </c>
      <c r="E39" s="17">
        <v>7.9699999999999993E-2</v>
      </c>
      <c r="F39" s="13">
        <v>40514</v>
      </c>
      <c r="G39" s="17">
        <v>6.3899999999999998E-2</v>
      </c>
      <c r="H39" s="13">
        <v>40761</v>
      </c>
      <c r="I39" s="17">
        <v>6.08E-2</v>
      </c>
      <c r="J39" s="13">
        <v>19338</v>
      </c>
      <c r="K39" s="17">
        <v>2.9399999999999999E-2</v>
      </c>
      <c r="L39" s="13">
        <v>178707</v>
      </c>
      <c r="M39" s="17">
        <v>3.3700000000000001E-2</v>
      </c>
    </row>
    <row r="40" spans="1:36" x14ac:dyDescent="0.25">
      <c r="A40" s="34" t="s">
        <v>157</v>
      </c>
      <c r="B40" s="13">
        <v>59742</v>
      </c>
      <c r="C40" s="17">
        <v>0.1012</v>
      </c>
      <c r="D40" s="13">
        <v>76959</v>
      </c>
      <c r="E40" s="17">
        <v>0.12820000000000001</v>
      </c>
      <c r="F40" s="13">
        <v>108649</v>
      </c>
      <c r="G40" s="17">
        <v>0.17150000000000001</v>
      </c>
      <c r="H40" s="13">
        <v>113322</v>
      </c>
      <c r="I40" s="17">
        <v>0.16889999999999999</v>
      </c>
      <c r="J40" s="13">
        <v>129914</v>
      </c>
      <c r="K40" s="17">
        <v>0.1978</v>
      </c>
      <c r="L40" s="13">
        <v>781370</v>
      </c>
      <c r="M40" s="17">
        <v>0.14729999999999999</v>
      </c>
    </row>
    <row r="41" spans="1:36" x14ac:dyDescent="0.25">
      <c r="A41" s="94" t="s">
        <v>26</v>
      </c>
      <c r="B41" s="95"/>
      <c r="C41" s="95"/>
      <c r="D41" s="95"/>
      <c r="E41" s="95"/>
      <c r="F41" s="95"/>
      <c r="G41" s="95"/>
      <c r="H41" s="95"/>
      <c r="I41" s="95"/>
      <c r="J41" s="95"/>
      <c r="K41" s="96"/>
      <c r="L41" s="97"/>
      <c r="M41" s="97"/>
    </row>
    <row r="42" spans="1:36" x14ac:dyDescent="0.25">
      <c r="A42" s="33" t="s">
        <v>19</v>
      </c>
      <c r="B42" s="13">
        <v>469332</v>
      </c>
      <c r="C42" s="17">
        <v>0.79210000000000003</v>
      </c>
      <c r="D42" s="13">
        <v>438650</v>
      </c>
      <c r="E42" s="17">
        <v>0.72689999999999999</v>
      </c>
      <c r="F42" s="13">
        <v>497608</v>
      </c>
      <c r="G42" s="17">
        <v>0.77669999999999995</v>
      </c>
      <c r="H42" s="13">
        <v>509110</v>
      </c>
      <c r="I42" s="17">
        <v>0.75490000000000002</v>
      </c>
      <c r="J42" s="13">
        <v>503063</v>
      </c>
      <c r="K42" s="17">
        <v>0.76080000000000003</v>
      </c>
      <c r="L42" s="13">
        <v>4171963</v>
      </c>
      <c r="M42" s="17">
        <v>0.78169999999999995</v>
      </c>
    </row>
    <row r="43" spans="1:36" x14ac:dyDescent="0.25">
      <c r="A43" s="33" t="s">
        <v>17</v>
      </c>
      <c r="B43" s="13">
        <v>70788</v>
      </c>
      <c r="C43" s="17">
        <v>0.1195</v>
      </c>
      <c r="D43" s="13">
        <v>86166</v>
      </c>
      <c r="E43" s="17">
        <v>0.14280000000000001</v>
      </c>
      <c r="F43" s="13">
        <v>86482</v>
      </c>
      <c r="G43" s="17">
        <v>0.13500000000000001</v>
      </c>
      <c r="H43" s="13">
        <v>103366</v>
      </c>
      <c r="I43" s="17">
        <v>0.15329999999999999</v>
      </c>
      <c r="J43" s="13">
        <v>78075</v>
      </c>
      <c r="K43" s="17">
        <v>0.1181</v>
      </c>
      <c r="L43" s="13">
        <v>707190</v>
      </c>
      <c r="M43" s="17">
        <v>0.13250000000000001</v>
      </c>
    </row>
    <row r="44" spans="1:36" x14ac:dyDescent="0.25">
      <c r="A44" s="33" t="s">
        <v>18</v>
      </c>
      <c r="B44" s="13">
        <v>52387</v>
      </c>
      <c r="C44" s="17">
        <v>8.8400000000000006E-2</v>
      </c>
      <c r="D44" s="13">
        <v>78677</v>
      </c>
      <c r="E44" s="17">
        <v>0.13039999999999999</v>
      </c>
      <c r="F44" s="13">
        <v>56591</v>
      </c>
      <c r="G44" s="17">
        <v>8.8300000000000003E-2</v>
      </c>
      <c r="H44" s="13">
        <v>61955</v>
      </c>
      <c r="I44" s="17">
        <v>9.1899999999999996E-2</v>
      </c>
      <c r="J44" s="13">
        <v>80076</v>
      </c>
      <c r="K44" s="17">
        <v>0.1211</v>
      </c>
      <c r="L44" s="13">
        <v>457771</v>
      </c>
      <c r="M44" s="17">
        <v>8.5800000000000001E-2</v>
      </c>
    </row>
    <row r="45" spans="1:36" x14ac:dyDescent="0.25">
      <c r="A45" s="3" t="s">
        <v>24</v>
      </c>
      <c r="B45" s="13">
        <v>62872</v>
      </c>
      <c r="C45" s="17">
        <v>0.51559999999999995</v>
      </c>
      <c r="D45" s="13">
        <v>91550</v>
      </c>
      <c r="E45" s="17">
        <v>0.56440000000000001</v>
      </c>
      <c r="F45" s="13">
        <v>67901</v>
      </c>
      <c r="G45" s="17">
        <v>0.48909999999999998</v>
      </c>
      <c r="H45" s="13">
        <v>93851</v>
      </c>
      <c r="I45" s="17">
        <v>0.5927</v>
      </c>
      <c r="J45" s="13">
        <v>94719</v>
      </c>
      <c r="K45" s="17">
        <v>0.61799999999999999</v>
      </c>
      <c r="L45" s="13">
        <v>723516</v>
      </c>
      <c r="M45" s="17">
        <v>0.63649999999999995</v>
      </c>
    </row>
    <row r="46" spans="1:36" x14ac:dyDescent="0.25">
      <c r="A46" s="3" t="s">
        <v>20</v>
      </c>
      <c r="B46" s="13">
        <v>59074</v>
      </c>
      <c r="C46" s="17">
        <v>0.4844</v>
      </c>
      <c r="D46" s="13">
        <v>70652</v>
      </c>
      <c r="E46" s="17">
        <v>0.43559999999999999</v>
      </c>
      <c r="F46" s="13">
        <v>70932</v>
      </c>
      <c r="G46" s="17">
        <v>0.51090000000000002</v>
      </c>
      <c r="H46" s="13">
        <v>64492</v>
      </c>
      <c r="I46" s="17">
        <v>0.4073</v>
      </c>
      <c r="J46" s="13">
        <v>58537</v>
      </c>
      <c r="K46" s="17">
        <v>0.38200000000000001</v>
      </c>
      <c r="L46" s="13">
        <v>413127</v>
      </c>
      <c r="M46" s="17">
        <v>0.36349999999999999</v>
      </c>
    </row>
    <row r="47" spans="1:36" x14ac:dyDescent="0.25">
      <c r="A47" s="92" t="s">
        <v>60</v>
      </c>
      <c r="B47" s="93"/>
      <c r="C47" s="93"/>
      <c r="D47" s="93"/>
      <c r="E47" s="93"/>
      <c r="F47" s="93"/>
      <c r="G47" s="93"/>
      <c r="H47" s="93"/>
      <c r="I47" s="93"/>
      <c r="J47" s="93"/>
      <c r="K47" s="93"/>
      <c r="L47" s="76"/>
      <c r="M47" s="76"/>
    </row>
    <row r="48" spans="1:36" x14ac:dyDescent="0.25">
      <c r="A48" s="94" t="s">
        <v>34</v>
      </c>
      <c r="B48" s="95"/>
      <c r="C48" s="95"/>
      <c r="D48" s="95"/>
      <c r="E48" s="95"/>
      <c r="F48" s="95"/>
      <c r="G48" s="95"/>
      <c r="H48" s="95"/>
      <c r="I48" s="95"/>
      <c r="J48" s="95"/>
      <c r="K48" s="96"/>
      <c r="L48" s="97"/>
      <c r="M48" s="97"/>
    </row>
    <row r="49" spans="1:36" x14ac:dyDescent="0.25">
      <c r="A49" s="33" t="s">
        <v>67</v>
      </c>
      <c r="B49" s="13">
        <v>88122</v>
      </c>
      <c r="C49" s="17">
        <v>0.14899999999999999</v>
      </c>
      <c r="D49" s="13">
        <v>120283</v>
      </c>
      <c r="E49" s="17">
        <v>0.2001</v>
      </c>
      <c r="F49" s="13">
        <v>95009</v>
      </c>
      <c r="G49" s="17">
        <v>0.14829999999999999</v>
      </c>
      <c r="H49" s="13">
        <v>120841</v>
      </c>
      <c r="I49" s="17">
        <v>0.17810000000000001</v>
      </c>
      <c r="J49" s="13">
        <v>107439</v>
      </c>
      <c r="K49" s="17">
        <v>0.16309999999999999</v>
      </c>
      <c r="L49" s="13">
        <v>837470</v>
      </c>
      <c r="M49" s="17">
        <v>0.15679999999999999</v>
      </c>
    </row>
    <row r="50" spans="1:36" x14ac:dyDescent="0.25">
      <c r="A50" s="27" t="s">
        <v>158</v>
      </c>
      <c r="B50" s="29" t="s">
        <v>72</v>
      </c>
      <c r="C50" s="29" t="s">
        <v>72</v>
      </c>
      <c r="D50" s="29" t="s">
        <v>72</v>
      </c>
      <c r="E50" s="29" t="s">
        <v>72</v>
      </c>
      <c r="F50" s="29" t="s">
        <v>72</v>
      </c>
      <c r="G50" s="29" t="s">
        <v>72</v>
      </c>
      <c r="H50" s="29" t="s">
        <v>72</v>
      </c>
      <c r="I50" s="29" t="s">
        <v>72</v>
      </c>
      <c r="J50" s="13">
        <v>72690</v>
      </c>
      <c r="K50" s="17">
        <v>0.67659999999999998</v>
      </c>
      <c r="L50" s="13">
        <v>594433</v>
      </c>
      <c r="M50" s="17">
        <v>0.72519999999999996</v>
      </c>
      <c r="N50" s="11"/>
      <c r="O50" s="11"/>
      <c r="P50" s="11"/>
      <c r="Q50" s="11"/>
      <c r="R50" s="11"/>
      <c r="S50" s="11"/>
      <c r="T50" s="11"/>
      <c r="U50" s="11"/>
      <c r="V50" s="11"/>
      <c r="W50" s="11"/>
      <c r="X50" s="11"/>
      <c r="Y50" s="11"/>
      <c r="Z50" s="11"/>
      <c r="AA50" s="11"/>
      <c r="AB50" s="11"/>
      <c r="AC50" s="11"/>
      <c r="AD50" s="11"/>
      <c r="AE50" s="11"/>
      <c r="AF50" s="11"/>
      <c r="AG50" s="11"/>
      <c r="AH50" s="11"/>
      <c r="AI50" s="11"/>
      <c r="AJ50" s="11"/>
    </row>
    <row r="51" spans="1:36" x14ac:dyDescent="0.25">
      <c r="A51" s="27" t="s">
        <v>159</v>
      </c>
      <c r="B51" s="29" t="s">
        <v>72</v>
      </c>
      <c r="C51" s="29" t="s">
        <v>72</v>
      </c>
      <c r="D51" s="29" t="s">
        <v>72</v>
      </c>
      <c r="E51" s="29" t="s">
        <v>72</v>
      </c>
      <c r="F51" s="29" t="s">
        <v>72</v>
      </c>
      <c r="G51" s="29" t="s">
        <v>72</v>
      </c>
      <c r="H51" s="29" t="s">
        <v>72</v>
      </c>
      <c r="I51" s="29" t="s">
        <v>72</v>
      </c>
      <c r="J51" s="13">
        <v>49700</v>
      </c>
      <c r="K51" s="17">
        <v>0.46260000000000001</v>
      </c>
      <c r="L51" s="13">
        <v>354986</v>
      </c>
      <c r="M51" s="17">
        <v>0.43309999999999998</v>
      </c>
      <c r="N51" s="11"/>
      <c r="O51" s="11"/>
      <c r="P51" s="11"/>
      <c r="Q51" s="11"/>
      <c r="R51" s="11"/>
      <c r="S51" s="11"/>
      <c r="T51" s="11"/>
      <c r="U51" s="11"/>
      <c r="V51" s="11"/>
      <c r="W51" s="11"/>
      <c r="X51" s="11"/>
      <c r="Y51" s="11"/>
      <c r="Z51" s="11"/>
      <c r="AA51" s="11"/>
      <c r="AB51" s="11"/>
      <c r="AC51" s="11"/>
      <c r="AD51" s="11"/>
      <c r="AE51" s="11"/>
      <c r="AF51" s="11"/>
      <c r="AG51" s="11"/>
      <c r="AH51" s="11"/>
      <c r="AI51" s="11"/>
      <c r="AJ51" s="11"/>
    </row>
    <row r="52" spans="1:36" x14ac:dyDescent="0.25">
      <c r="A52" s="33" t="s">
        <v>36</v>
      </c>
      <c r="B52" s="13">
        <v>44151</v>
      </c>
      <c r="C52" s="17">
        <v>8.6300000000000002E-2</v>
      </c>
      <c r="D52" s="13">
        <v>56321</v>
      </c>
      <c r="E52" s="17">
        <v>0.1071</v>
      </c>
      <c r="F52" s="13">
        <v>53309</v>
      </c>
      <c r="G52" s="17">
        <v>9.4799999999999995E-2</v>
      </c>
      <c r="H52" s="13">
        <v>77793</v>
      </c>
      <c r="I52" s="17">
        <v>0.12239999999999999</v>
      </c>
      <c r="J52" s="13">
        <v>61903</v>
      </c>
      <c r="K52" s="17">
        <v>0.1007</v>
      </c>
      <c r="L52" s="13">
        <v>570212</v>
      </c>
      <c r="M52" s="17">
        <v>0.1138</v>
      </c>
    </row>
    <row r="53" spans="1:36" x14ac:dyDescent="0.25">
      <c r="A53" s="27" t="s">
        <v>158</v>
      </c>
      <c r="B53" s="29" t="s">
        <v>72</v>
      </c>
      <c r="C53" s="29" t="s">
        <v>72</v>
      </c>
      <c r="D53" s="29" t="s">
        <v>72</v>
      </c>
      <c r="E53" s="29" t="s">
        <v>72</v>
      </c>
      <c r="F53" s="29" t="s">
        <v>72</v>
      </c>
      <c r="G53" s="29" t="s">
        <v>72</v>
      </c>
      <c r="H53" s="29" t="s">
        <v>72</v>
      </c>
      <c r="I53" s="29" t="s">
        <v>72</v>
      </c>
      <c r="J53" s="13">
        <v>39481</v>
      </c>
      <c r="K53" s="17">
        <v>0.64159999999999995</v>
      </c>
      <c r="L53" s="13">
        <v>358711</v>
      </c>
      <c r="M53" s="17">
        <v>0.64500000000000002</v>
      </c>
    </row>
    <row r="54" spans="1:36" x14ac:dyDescent="0.25">
      <c r="A54" s="27" t="s">
        <v>159</v>
      </c>
      <c r="B54" s="29" t="s">
        <v>72</v>
      </c>
      <c r="C54" s="29" t="s">
        <v>72</v>
      </c>
      <c r="D54" s="29" t="s">
        <v>72</v>
      </c>
      <c r="E54" s="29" t="s">
        <v>72</v>
      </c>
      <c r="F54" s="29" t="s">
        <v>72</v>
      </c>
      <c r="G54" s="29" t="s">
        <v>72</v>
      </c>
      <c r="H54" s="29" t="s">
        <v>72</v>
      </c>
      <c r="I54" s="29" t="s">
        <v>72</v>
      </c>
      <c r="J54" s="13">
        <v>37639</v>
      </c>
      <c r="K54" s="17">
        <v>0.61170000000000002</v>
      </c>
      <c r="L54" s="13">
        <v>276368</v>
      </c>
      <c r="M54" s="17">
        <v>0.49690000000000001</v>
      </c>
    </row>
    <row r="55" spans="1:36" x14ac:dyDescent="0.25">
      <c r="A55" s="33" t="s">
        <v>35</v>
      </c>
      <c r="B55" s="13">
        <v>36521</v>
      </c>
      <c r="C55" s="17">
        <v>6.1499999999999999E-2</v>
      </c>
      <c r="D55" s="13">
        <v>74473</v>
      </c>
      <c r="E55" s="17">
        <v>0.1245</v>
      </c>
      <c r="F55" s="13">
        <v>70985</v>
      </c>
      <c r="G55" s="17">
        <v>0.10970000000000001</v>
      </c>
      <c r="H55" s="13">
        <v>61837</v>
      </c>
      <c r="I55" s="17">
        <v>9.1200000000000003E-2</v>
      </c>
      <c r="J55" s="13">
        <v>58572</v>
      </c>
      <c r="K55" s="17">
        <v>8.8499999999999995E-2</v>
      </c>
      <c r="L55" s="13">
        <v>605943</v>
      </c>
      <c r="M55" s="17">
        <v>0.1134</v>
      </c>
    </row>
    <row r="56" spans="1:36" x14ac:dyDescent="0.25">
      <c r="A56" s="27" t="s">
        <v>158</v>
      </c>
      <c r="B56" s="29" t="s">
        <v>72</v>
      </c>
      <c r="C56" s="29" t="s">
        <v>72</v>
      </c>
      <c r="D56" s="29" t="s">
        <v>72</v>
      </c>
      <c r="E56" s="29" t="s">
        <v>72</v>
      </c>
      <c r="F56" s="29" t="s">
        <v>72</v>
      </c>
      <c r="G56" s="29" t="s">
        <v>72</v>
      </c>
      <c r="H56" s="29" t="s">
        <v>72</v>
      </c>
      <c r="I56" s="29" t="s">
        <v>72</v>
      </c>
      <c r="J56" s="13">
        <v>40231</v>
      </c>
      <c r="K56" s="17">
        <v>0.69910000000000005</v>
      </c>
      <c r="L56" s="13">
        <v>459217</v>
      </c>
      <c r="M56" s="17">
        <v>0.76729999999999998</v>
      </c>
    </row>
    <row r="57" spans="1:36" x14ac:dyDescent="0.25">
      <c r="A57" s="27" t="s">
        <v>159</v>
      </c>
      <c r="B57" s="29" t="s">
        <v>72</v>
      </c>
      <c r="C57" s="29" t="s">
        <v>72</v>
      </c>
      <c r="D57" s="29" t="s">
        <v>72</v>
      </c>
      <c r="E57" s="29" t="s">
        <v>72</v>
      </c>
      <c r="F57" s="29" t="s">
        <v>72</v>
      </c>
      <c r="G57" s="29" t="s">
        <v>72</v>
      </c>
      <c r="H57" s="29" t="s">
        <v>72</v>
      </c>
      <c r="I57" s="29" t="s">
        <v>72</v>
      </c>
      <c r="J57" s="29">
        <v>30292</v>
      </c>
      <c r="K57" s="41">
        <v>0.52639999999999998</v>
      </c>
      <c r="L57" s="13">
        <v>223579</v>
      </c>
      <c r="M57" s="17">
        <v>0.37359999999999999</v>
      </c>
    </row>
    <row r="58" spans="1:36" x14ac:dyDescent="0.25">
      <c r="A58" s="33" t="s">
        <v>62</v>
      </c>
      <c r="B58" s="13" t="s">
        <v>72</v>
      </c>
      <c r="C58" s="13" t="s">
        <v>72</v>
      </c>
      <c r="D58" s="13" t="s">
        <v>72</v>
      </c>
      <c r="E58" s="13" t="s">
        <v>72</v>
      </c>
      <c r="F58" s="13">
        <v>38228</v>
      </c>
      <c r="G58" s="17">
        <v>5.9200000000000003E-2</v>
      </c>
      <c r="H58" s="13">
        <v>30019</v>
      </c>
      <c r="I58" s="17">
        <v>4.3999999999999997E-2</v>
      </c>
      <c r="J58" s="13">
        <v>40173</v>
      </c>
      <c r="K58" s="17">
        <v>6.0199999999999997E-2</v>
      </c>
      <c r="L58" s="13">
        <v>296844</v>
      </c>
      <c r="M58" s="17">
        <v>5.5199999999999999E-2</v>
      </c>
    </row>
    <row r="59" spans="1:36" x14ac:dyDescent="0.25">
      <c r="A59" s="27" t="s">
        <v>158</v>
      </c>
      <c r="B59" s="29" t="s">
        <v>72</v>
      </c>
      <c r="C59" s="29" t="s">
        <v>72</v>
      </c>
      <c r="D59" s="29" t="s">
        <v>72</v>
      </c>
      <c r="E59" s="29" t="s">
        <v>72</v>
      </c>
      <c r="F59" s="29" t="s">
        <v>72</v>
      </c>
      <c r="G59" s="29" t="s">
        <v>72</v>
      </c>
      <c r="H59" s="29" t="s">
        <v>72</v>
      </c>
      <c r="I59" s="29" t="s">
        <v>72</v>
      </c>
      <c r="J59" s="29">
        <v>29426</v>
      </c>
      <c r="K59" s="41">
        <v>0.78890000000000005</v>
      </c>
      <c r="L59" s="13">
        <v>185591</v>
      </c>
      <c r="M59" s="17">
        <v>0.64159999999999995</v>
      </c>
      <c r="N59" s="11"/>
      <c r="O59" s="11"/>
      <c r="P59" s="11"/>
      <c r="Q59" s="11"/>
      <c r="R59" s="11"/>
      <c r="S59" s="11"/>
      <c r="T59" s="11"/>
      <c r="U59" s="11"/>
      <c r="V59" s="11"/>
      <c r="W59" s="11"/>
      <c r="X59" s="11"/>
      <c r="Y59" s="11"/>
      <c r="Z59" s="11"/>
      <c r="AA59" s="11"/>
      <c r="AB59" s="11"/>
      <c r="AC59" s="11"/>
      <c r="AD59" s="11"/>
      <c r="AE59" s="11"/>
      <c r="AF59" s="11"/>
      <c r="AG59" s="11"/>
      <c r="AH59" s="11"/>
      <c r="AI59" s="11"/>
      <c r="AJ59" s="11"/>
    </row>
    <row r="60" spans="1:36" x14ac:dyDescent="0.25">
      <c r="A60" s="27" t="s">
        <v>159</v>
      </c>
      <c r="B60" s="29" t="s">
        <v>72</v>
      </c>
      <c r="C60" s="29" t="s">
        <v>72</v>
      </c>
      <c r="D60" s="29" t="s">
        <v>72</v>
      </c>
      <c r="E60" s="29" t="s">
        <v>72</v>
      </c>
      <c r="F60" s="29" t="s">
        <v>72</v>
      </c>
      <c r="G60" s="29" t="s">
        <v>72</v>
      </c>
      <c r="H60" s="29" t="s">
        <v>72</v>
      </c>
      <c r="I60" s="29" t="s">
        <v>72</v>
      </c>
      <c r="J60" s="13">
        <v>22853</v>
      </c>
      <c r="K60" s="17">
        <v>0.61270000000000002</v>
      </c>
      <c r="L60" s="13">
        <v>168922</v>
      </c>
      <c r="M60" s="17">
        <v>0.58399999999999996</v>
      </c>
      <c r="N60" s="11"/>
      <c r="O60" s="11"/>
      <c r="P60" s="11"/>
      <c r="Q60" s="11"/>
      <c r="R60" s="11"/>
      <c r="S60" s="11"/>
      <c r="T60" s="11"/>
      <c r="U60" s="11"/>
      <c r="V60" s="11"/>
      <c r="W60" s="11"/>
      <c r="X60" s="11"/>
      <c r="Y60" s="11"/>
      <c r="Z60" s="11"/>
      <c r="AA60" s="11"/>
      <c r="AB60" s="11"/>
      <c r="AC60" s="11"/>
      <c r="AD60" s="11"/>
      <c r="AE60" s="11"/>
      <c r="AF60" s="11"/>
      <c r="AG60" s="11"/>
      <c r="AH60" s="11"/>
      <c r="AI60" s="11"/>
      <c r="AJ60" s="11"/>
    </row>
    <row r="61" spans="1:36" x14ac:dyDescent="0.25">
      <c r="A61" s="63" t="s">
        <v>173</v>
      </c>
      <c r="B61" s="13" t="s">
        <v>72</v>
      </c>
      <c r="C61" s="13" t="s">
        <v>72</v>
      </c>
      <c r="D61" s="13" t="s">
        <v>72</v>
      </c>
      <c r="E61" s="13" t="s">
        <v>72</v>
      </c>
      <c r="F61" s="13">
        <v>19952</v>
      </c>
      <c r="G61" s="17">
        <v>7.3700000000000002E-2</v>
      </c>
      <c r="H61" s="13">
        <v>35364</v>
      </c>
      <c r="I61" s="17">
        <v>0.11749999999999999</v>
      </c>
      <c r="J61" s="13">
        <v>42441</v>
      </c>
      <c r="K61" s="17">
        <v>0.1414</v>
      </c>
      <c r="L61" s="13">
        <v>345778</v>
      </c>
      <c r="M61" s="17">
        <v>0.1328</v>
      </c>
    </row>
    <row r="62" spans="1:36" x14ac:dyDescent="0.25">
      <c r="A62" s="28" t="s">
        <v>104</v>
      </c>
      <c r="B62" s="29" t="s">
        <v>72</v>
      </c>
      <c r="C62" s="29" t="s">
        <v>72</v>
      </c>
      <c r="D62" s="29" t="s">
        <v>72</v>
      </c>
      <c r="E62" s="29" t="s">
        <v>72</v>
      </c>
      <c r="F62" s="29" t="s">
        <v>72</v>
      </c>
      <c r="G62" s="29" t="s">
        <v>72</v>
      </c>
      <c r="H62" s="29" t="s">
        <v>72</v>
      </c>
      <c r="I62" s="29" t="s">
        <v>72</v>
      </c>
      <c r="J62" s="13">
        <v>34877</v>
      </c>
      <c r="K62" s="17">
        <v>5.2600000000000001E-2</v>
      </c>
      <c r="L62" s="13">
        <v>291358</v>
      </c>
      <c r="M62" s="17">
        <v>5.4300000000000001E-2</v>
      </c>
      <c r="N62" s="11"/>
      <c r="O62" s="11"/>
      <c r="P62" s="11"/>
      <c r="Q62" s="11"/>
      <c r="R62" s="11"/>
      <c r="S62" s="11"/>
      <c r="T62" s="11"/>
      <c r="U62" s="11"/>
      <c r="V62" s="11"/>
      <c r="W62" s="11"/>
      <c r="X62" s="11"/>
      <c r="Y62" s="11"/>
      <c r="Z62" s="11"/>
      <c r="AA62" s="11"/>
      <c r="AB62" s="11"/>
      <c r="AC62" s="11"/>
      <c r="AD62" s="11"/>
      <c r="AE62" s="11"/>
      <c r="AF62" s="11"/>
      <c r="AG62" s="11"/>
      <c r="AH62" s="11"/>
      <c r="AI62" s="11"/>
      <c r="AJ62" s="11"/>
    </row>
    <row r="63" spans="1:36" x14ac:dyDescent="0.25">
      <c r="A63" s="28" t="s">
        <v>105</v>
      </c>
      <c r="B63" s="29" t="s">
        <v>72</v>
      </c>
      <c r="C63" s="29" t="s">
        <v>72</v>
      </c>
      <c r="D63" s="29" t="s">
        <v>72</v>
      </c>
      <c r="E63" s="29" t="s">
        <v>72</v>
      </c>
      <c r="F63" s="29" t="s">
        <v>72</v>
      </c>
      <c r="G63" s="29" t="s">
        <v>72</v>
      </c>
      <c r="H63" s="29" t="s">
        <v>72</v>
      </c>
      <c r="I63" s="29" t="s">
        <v>72</v>
      </c>
      <c r="J63" s="13">
        <v>31767</v>
      </c>
      <c r="K63" s="17">
        <v>4.8000000000000001E-2</v>
      </c>
      <c r="L63" s="13">
        <v>295586</v>
      </c>
      <c r="M63" s="17">
        <v>5.5199999999999999E-2</v>
      </c>
      <c r="N63" s="11"/>
      <c r="O63" s="11"/>
      <c r="P63" s="11"/>
      <c r="Q63" s="11"/>
      <c r="R63" s="11"/>
      <c r="S63" s="11"/>
      <c r="T63" s="11"/>
      <c r="U63" s="11"/>
      <c r="V63" s="11"/>
      <c r="W63" s="11"/>
      <c r="X63" s="11"/>
      <c r="Y63" s="11"/>
      <c r="Z63" s="11"/>
      <c r="AA63" s="11"/>
      <c r="AB63" s="11"/>
      <c r="AC63" s="11"/>
      <c r="AD63" s="11"/>
      <c r="AE63" s="11"/>
      <c r="AF63" s="11"/>
      <c r="AG63" s="11"/>
      <c r="AH63" s="11"/>
      <c r="AI63" s="11"/>
      <c r="AJ63" s="11"/>
    </row>
    <row r="64" spans="1:36" x14ac:dyDescent="0.25">
      <c r="A64" s="28" t="s">
        <v>106</v>
      </c>
      <c r="B64" s="29" t="s">
        <v>72</v>
      </c>
      <c r="C64" s="29" t="s">
        <v>72</v>
      </c>
      <c r="D64" s="29" t="s">
        <v>72</v>
      </c>
      <c r="E64" s="29" t="s">
        <v>72</v>
      </c>
      <c r="F64" s="29" t="s">
        <v>72</v>
      </c>
      <c r="G64" s="29" t="s">
        <v>72</v>
      </c>
      <c r="H64" s="29" t="s">
        <v>72</v>
      </c>
      <c r="I64" s="29" t="s">
        <v>72</v>
      </c>
      <c r="J64" s="13">
        <v>35399</v>
      </c>
      <c r="K64" s="17">
        <v>5.3499999999999999E-2</v>
      </c>
      <c r="L64" s="13">
        <v>297652</v>
      </c>
      <c r="M64" s="17">
        <v>5.5500000000000001E-2</v>
      </c>
      <c r="N64" s="11"/>
      <c r="O64" s="11"/>
      <c r="P64" s="11"/>
      <c r="Q64" s="11"/>
      <c r="R64" s="11"/>
      <c r="S64" s="11"/>
      <c r="T64" s="11"/>
      <c r="U64" s="11"/>
      <c r="V64" s="11"/>
      <c r="W64" s="11"/>
      <c r="X64" s="11"/>
      <c r="Y64" s="11"/>
      <c r="Z64" s="11"/>
      <c r="AA64" s="11"/>
      <c r="AB64" s="11"/>
      <c r="AC64" s="11"/>
      <c r="AD64" s="11"/>
      <c r="AE64" s="11"/>
      <c r="AF64" s="11"/>
      <c r="AG64" s="11"/>
      <c r="AH64" s="11"/>
      <c r="AI64" s="11"/>
      <c r="AJ64" s="11"/>
    </row>
    <row r="65" spans="1:36" x14ac:dyDescent="0.25">
      <c r="A65" s="28" t="s">
        <v>107</v>
      </c>
      <c r="B65" s="29" t="s">
        <v>72</v>
      </c>
      <c r="C65" s="29" t="s">
        <v>72</v>
      </c>
      <c r="D65" s="29" t="s">
        <v>72</v>
      </c>
      <c r="E65" s="29" t="s">
        <v>72</v>
      </c>
      <c r="F65" s="29" t="s">
        <v>72</v>
      </c>
      <c r="G65" s="29" t="s">
        <v>72</v>
      </c>
      <c r="H65" s="29" t="s">
        <v>72</v>
      </c>
      <c r="I65" s="29" t="s">
        <v>72</v>
      </c>
      <c r="J65" s="13">
        <v>33017</v>
      </c>
      <c r="K65" s="17">
        <v>4.99E-2</v>
      </c>
      <c r="L65" s="13">
        <v>386408</v>
      </c>
      <c r="M65" s="17">
        <v>7.2099999999999997E-2</v>
      </c>
      <c r="N65" s="11"/>
      <c r="O65" s="11"/>
      <c r="P65" s="11"/>
      <c r="Q65" s="11"/>
      <c r="R65" s="11"/>
      <c r="S65" s="11"/>
      <c r="T65" s="11"/>
      <c r="U65" s="11"/>
      <c r="V65" s="11"/>
      <c r="W65" s="11"/>
      <c r="X65" s="11"/>
      <c r="Y65" s="11"/>
      <c r="Z65" s="11"/>
      <c r="AA65" s="11"/>
      <c r="AB65" s="11"/>
      <c r="AC65" s="11"/>
      <c r="AD65" s="11"/>
      <c r="AE65" s="11"/>
      <c r="AF65" s="11"/>
      <c r="AG65" s="11"/>
      <c r="AH65" s="11"/>
      <c r="AI65" s="11"/>
      <c r="AJ65" s="11"/>
    </row>
    <row r="66" spans="1:36" x14ac:dyDescent="0.25">
      <c r="A66" s="92" t="s">
        <v>59</v>
      </c>
      <c r="B66" s="93"/>
      <c r="C66" s="93"/>
      <c r="D66" s="93"/>
      <c r="E66" s="93"/>
      <c r="F66" s="93"/>
      <c r="G66" s="93"/>
      <c r="H66" s="93"/>
      <c r="I66" s="93"/>
      <c r="J66" s="93"/>
      <c r="K66" s="93"/>
      <c r="L66" s="76"/>
      <c r="M66" s="76"/>
    </row>
    <row r="67" spans="1:36" x14ac:dyDescent="0.25">
      <c r="A67" s="33" t="s">
        <v>30</v>
      </c>
      <c r="B67" s="13">
        <v>397550</v>
      </c>
      <c r="C67" s="17">
        <v>0.67149999999999999</v>
      </c>
      <c r="D67" s="13">
        <v>396178</v>
      </c>
      <c r="E67" s="17">
        <v>0.66010000000000002</v>
      </c>
      <c r="F67" s="13">
        <v>421136</v>
      </c>
      <c r="G67" s="17">
        <v>0.65400000000000003</v>
      </c>
      <c r="H67" s="13">
        <v>465296</v>
      </c>
      <c r="I67" s="17">
        <v>0.68789999999999996</v>
      </c>
      <c r="J67" s="13">
        <v>461877</v>
      </c>
      <c r="K67" s="17">
        <v>0.69869999999999999</v>
      </c>
      <c r="L67" s="13">
        <v>3549819</v>
      </c>
      <c r="M67" s="17">
        <v>0.66400000000000003</v>
      </c>
    </row>
    <row r="68" spans="1:36" x14ac:dyDescent="0.25">
      <c r="A68" s="33" t="s">
        <v>31</v>
      </c>
      <c r="B68" s="13">
        <v>402312</v>
      </c>
      <c r="C68" s="17">
        <v>0.67930000000000001</v>
      </c>
      <c r="D68" s="13">
        <v>390330</v>
      </c>
      <c r="E68" s="17">
        <v>0.65439999999999998</v>
      </c>
      <c r="F68" s="13">
        <v>421950</v>
      </c>
      <c r="G68" s="17">
        <v>0.65680000000000005</v>
      </c>
      <c r="H68" s="13">
        <v>483235</v>
      </c>
      <c r="I68" s="17">
        <v>0.72160000000000002</v>
      </c>
      <c r="J68" s="13">
        <v>474741</v>
      </c>
      <c r="K68" s="17">
        <v>0.71699999999999997</v>
      </c>
      <c r="L68" s="13">
        <v>3726709</v>
      </c>
      <c r="M68" s="17">
        <v>0.7026</v>
      </c>
    </row>
    <row r="69" spans="1:36" x14ac:dyDescent="0.25">
      <c r="A69" s="33" t="s">
        <v>32</v>
      </c>
      <c r="B69" s="13" t="s">
        <v>72</v>
      </c>
      <c r="C69" s="17" t="s">
        <v>72</v>
      </c>
      <c r="D69" s="13" t="s">
        <v>72</v>
      </c>
      <c r="E69" s="17" t="s">
        <v>72</v>
      </c>
      <c r="F69" s="13">
        <v>547215</v>
      </c>
      <c r="G69" s="17">
        <v>0.85029999999999994</v>
      </c>
      <c r="H69" s="13">
        <v>567823</v>
      </c>
      <c r="I69" s="17">
        <v>0.83819999999999995</v>
      </c>
      <c r="J69" s="13">
        <v>556510</v>
      </c>
      <c r="K69" s="17">
        <v>0.84399999999999997</v>
      </c>
      <c r="L69" s="13">
        <v>4484274</v>
      </c>
      <c r="M69" s="17">
        <v>0.83830000000000005</v>
      </c>
    </row>
    <row r="70" spans="1:36" x14ac:dyDescent="0.25">
      <c r="A70" s="33" t="s">
        <v>33</v>
      </c>
      <c r="B70" s="13" t="s">
        <v>72</v>
      </c>
      <c r="C70" s="17" t="s">
        <v>72</v>
      </c>
      <c r="D70" s="13" t="s">
        <v>72</v>
      </c>
      <c r="E70" s="17" t="s">
        <v>72</v>
      </c>
      <c r="F70" s="13">
        <v>96351</v>
      </c>
      <c r="G70" s="17">
        <v>0.1497</v>
      </c>
      <c r="H70" s="13">
        <v>109580</v>
      </c>
      <c r="I70" s="17">
        <v>0.1618</v>
      </c>
      <c r="J70" s="13">
        <v>102863</v>
      </c>
      <c r="K70" s="17">
        <v>0.156</v>
      </c>
      <c r="L70" s="13">
        <v>864655</v>
      </c>
      <c r="M70" s="17">
        <v>0.16170000000000001</v>
      </c>
    </row>
    <row r="71" spans="1:36" x14ac:dyDescent="0.25">
      <c r="A71" s="92" t="s">
        <v>78</v>
      </c>
      <c r="B71" s="93"/>
      <c r="C71" s="93"/>
      <c r="D71" s="93"/>
      <c r="E71" s="93"/>
      <c r="F71" s="93"/>
      <c r="G71" s="93"/>
      <c r="H71" s="93"/>
      <c r="I71" s="93"/>
      <c r="J71" s="93"/>
      <c r="K71" s="93"/>
      <c r="L71" s="76"/>
      <c r="M71" s="76"/>
    </row>
    <row r="72" spans="1:36" x14ac:dyDescent="0.25">
      <c r="A72" s="30" t="s">
        <v>161</v>
      </c>
      <c r="B72" s="13" t="s">
        <v>72</v>
      </c>
      <c r="C72" s="13" t="str">
        <f>Colorado!$C$85</f>
        <v>NA</v>
      </c>
      <c r="D72" s="13" t="str">
        <f>Colorado!$D$85</f>
        <v>NA</v>
      </c>
      <c r="E72" s="13" t="str">
        <f>Colorado!$E$85</f>
        <v>NA</v>
      </c>
      <c r="F72" s="13">
        <v>521090</v>
      </c>
      <c r="G72" s="17">
        <v>0.88949999999999996</v>
      </c>
      <c r="H72" s="13">
        <v>546123</v>
      </c>
      <c r="I72" s="17">
        <v>0.88480000000000003</v>
      </c>
      <c r="J72" s="13">
        <v>528933</v>
      </c>
      <c r="K72" s="17">
        <v>0.87890000000000001</v>
      </c>
      <c r="L72" s="13">
        <v>4358606</v>
      </c>
      <c r="M72" s="17">
        <v>0.88219999999999998</v>
      </c>
    </row>
    <row r="73" spans="1:36" x14ac:dyDescent="0.25">
      <c r="A73" s="30" t="s">
        <v>162</v>
      </c>
      <c r="B73" s="13" t="str">
        <f>Colorado!$B$86</f>
        <v>NA</v>
      </c>
      <c r="C73" s="13" t="str">
        <f>Colorado!$C$86</f>
        <v>NA</v>
      </c>
      <c r="D73" s="13" t="str">
        <f>Colorado!$D$86</f>
        <v>NA</v>
      </c>
      <c r="E73" s="13" t="str">
        <f>Colorado!$E$86</f>
        <v>NA</v>
      </c>
      <c r="F73" s="13">
        <v>64731</v>
      </c>
      <c r="G73" s="17">
        <v>0.1105</v>
      </c>
      <c r="H73" s="13">
        <v>71116</v>
      </c>
      <c r="I73" s="17">
        <v>0.1152</v>
      </c>
      <c r="J73" s="13">
        <v>72859</v>
      </c>
      <c r="K73" s="17">
        <v>0.1211</v>
      </c>
      <c r="L73" s="13">
        <v>581751</v>
      </c>
      <c r="M73" s="17">
        <v>0.1178</v>
      </c>
    </row>
    <row r="74" spans="1:36" x14ac:dyDescent="0.25">
      <c r="A74" s="64" t="s">
        <v>163</v>
      </c>
      <c r="B74" s="13" t="str">
        <f>Colorado!$B$87</f>
        <v>NA</v>
      </c>
      <c r="C74" s="13" t="str">
        <f>Colorado!$C$87</f>
        <v>NA</v>
      </c>
      <c r="D74" s="13" t="str">
        <f>Colorado!$D$87</f>
        <v>NA</v>
      </c>
      <c r="E74" s="13" t="str">
        <f>Colorado!$E$87</f>
        <v>NA</v>
      </c>
      <c r="F74" s="13">
        <v>46523</v>
      </c>
      <c r="G74" s="17">
        <v>7.7899999999999997E-2</v>
      </c>
      <c r="H74" s="13">
        <v>56718</v>
      </c>
      <c r="I74" s="17">
        <v>8.9300000000000004E-2</v>
      </c>
      <c r="J74" s="13">
        <v>51501</v>
      </c>
      <c r="K74" s="17">
        <v>8.3400000000000002E-2</v>
      </c>
      <c r="L74" s="13">
        <v>381689</v>
      </c>
      <c r="M74" s="17">
        <v>7.5999999999999998E-2</v>
      </c>
    </row>
    <row r="75" spans="1:36" x14ac:dyDescent="0.25">
      <c r="A75" s="32" t="s">
        <v>108</v>
      </c>
      <c r="B75" s="13" t="s">
        <v>72</v>
      </c>
      <c r="C75" s="13" t="s">
        <v>72</v>
      </c>
      <c r="D75" s="13" t="s">
        <v>72</v>
      </c>
      <c r="E75" s="13" t="s">
        <v>72</v>
      </c>
      <c r="F75" s="13" t="s">
        <v>72</v>
      </c>
      <c r="G75" s="13" t="s">
        <v>72</v>
      </c>
      <c r="H75" s="13" t="s">
        <v>72</v>
      </c>
      <c r="I75" s="13" t="s">
        <v>72</v>
      </c>
      <c r="J75" s="13">
        <v>102246</v>
      </c>
      <c r="K75" s="17">
        <v>0.1676</v>
      </c>
      <c r="L75" s="13">
        <v>800880</v>
      </c>
      <c r="M75" s="17">
        <v>0.1603</v>
      </c>
      <c r="N75" s="11"/>
      <c r="O75" s="11"/>
      <c r="P75" s="11"/>
      <c r="Q75" s="11"/>
      <c r="R75" s="11"/>
      <c r="S75" s="11"/>
      <c r="T75" s="11"/>
      <c r="U75" s="11"/>
      <c r="V75" s="11"/>
      <c r="W75" s="11"/>
      <c r="X75" s="11"/>
      <c r="Y75" s="11"/>
      <c r="Z75" s="11"/>
      <c r="AA75" s="11"/>
      <c r="AB75" s="11"/>
      <c r="AC75" s="11"/>
      <c r="AD75" s="11"/>
      <c r="AE75" s="11"/>
      <c r="AF75" s="11"/>
      <c r="AG75" s="11"/>
      <c r="AH75" s="11"/>
      <c r="AI75" s="11"/>
      <c r="AJ75" s="11"/>
    </row>
    <row r="76" spans="1:36" x14ac:dyDescent="0.25">
      <c r="A76" s="32" t="s">
        <v>109</v>
      </c>
      <c r="B76" s="13" t="s">
        <v>72</v>
      </c>
      <c r="C76" s="13" t="s">
        <v>72</v>
      </c>
      <c r="D76" s="13" t="s">
        <v>72</v>
      </c>
      <c r="E76" s="13" t="s">
        <v>72</v>
      </c>
      <c r="F76" s="13" t="s">
        <v>72</v>
      </c>
      <c r="G76" s="13" t="s">
        <v>72</v>
      </c>
      <c r="H76" s="13" t="s">
        <v>72</v>
      </c>
      <c r="I76" s="13" t="s">
        <v>72</v>
      </c>
      <c r="J76" s="13">
        <v>86324</v>
      </c>
      <c r="K76" s="17">
        <v>0.14099999999999999</v>
      </c>
      <c r="L76" s="13">
        <v>734096</v>
      </c>
      <c r="M76" s="17">
        <v>0.1462</v>
      </c>
      <c r="N76" s="11"/>
      <c r="O76" s="11"/>
      <c r="P76" s="11"/>
      <c r="Q76" s="11"/>
      <c r="R76" s="11"/>
      <c r="S76" s="11"/>
      <c r="T76" s="11"/>
      <c r="U76" s="11"/>
      <c r="V76" s="11"/>
      <c r="W76" s="11"/>
      <c r="X76" s="11"/>
      <c r="Y76" s="11"/>
      <c r="Z76" s="11"/>
      <c r="AA76" s="11"/>
      <c r="AB76" s="11"/>
      <c r="AC76" s="11"/>
      <c r="AD76" s="11"/>
      <c r="AE76" s="11"/>
      <c r="AF76" s="11"/>
      <c r="AG76" s="11"/>
      <c r="AH76" s="11"/>
      <c r="AI76" s="11"/>
      <c r="AJ76" s="11"/>
    </row>
    <row r="77" spans="1:36" x14ac:dyDescent="0.25">
      <c r="A77" s="92" t="s">
        <v>57</v>
      </c>
      <c r="B77" s="93"/>
      <c r="C77" s="93"/>
      <c r="D77" s="93"/>
      <c r="E77" s="93"/>
      <c r="F77" s="93"/>
      <c r="G77" s="93"/>
      <c r="H77" s="93"/>
      <c r="I77" s="93"/>
      <c r="J77" s="93"/>
      <c r="K77" s="93"/>
      <c r="L77" s="76"/>
      <c r="M77" s="76"/>
    </row>
    <row r="78" spans="1:36" x14ac:dyDescent="0.25">
      <c r="A78" s="4" t="s">
        <v>52</v>
      </c>
      <c r="B78" s="13">
        <v>515781</v>
      </c>
      <c r="C78" s="17">
        <v>0.87</v>
      </c>
      <c r="D78" s="13">
        <v>507399</v>
      </c>
      <c r="E78" s="17">
        <v>0.84130000000000005</v>
      </c>
      <c r="F78" s="13">
        <v>574431</v>
      </c>
      <c r="G78" s="17">
        <v>0.88739999999999997</v>
      </c>
      <c r="H78" s="13">
        <v>589693</v>
      </c>
      <c r="I78" s="17">
        <v>0.86280000000000001</v>
      </c>
      <c r="J78" s="13">
        <v>578679</v>
      </c>
      <c r="K78" s="17">
        <v>0.86760000000000004</v>
      </c>
      <c r="L78" s="13">
        <v>4648603</v>
      </c>
      <c r="M78" s="17">
        <v>0.86619999999999997</v>
      </c>
    </row>
    <row r="79" spans="1:36" x14ac:dyDescent="0.25">
      <c r="A79" s="4" t="s">
        <v>53</v>
      </c>
      <c r="B79" s="13">
        <v>77080</v>
      </c>
      <c r="C79" s="17">
        <v>0.13</v>
      </c>
      <c r="D79" s="13">
        <v>95749</v>
      </c>
      <c r="E79" s="17">
        <v>0.15870000000000001</v>
      </c>
      <c r="F79" s="13">
        <v>72867</v>
      </c>
      <c r="G79" s="17">
        <v>0.11260000000000001</v>
      </c>
      <c r="H79" s="13">
        <v>93769</v>
      </c>
      <c r="I79" s="17">
        <v>0.13719999999999999</v>
      </c>
      <c r="J79" s="13">
        <v>88306</v>
      </c>
      <c r="K79" s="17">
        <v>0.13239999999999999</v>
      </c>
      <c r="L79" s="13">
        <v>717838</v>
      </c>
      <c r="M79" s="17">
        <v>0.1338</v>
      </c>
    </row>
    <row r="80" spans="1:36" x14ac:dyDescent="0.25">
      <c r="A80" s="30" t="s">
        <v>164</v>
      </c>
      <c r="B80" s="13">
        <v>87580</v>
      </c>
      <c r="C80" s="17">
        <v>0.20649999999999999</v>
      </c>
      <c r="D80" s="13">
        <v>105672</v>
      </c>
      <c r="E80" s="17">
        <v>0.24260000000000001</v>
      </c>
      <c r="F80" s="13">
        <v>82976</v>
      </c>
      <c r="G80" s="17">
        <v>0.17560000000000001</v>
      </c>
      <c r="H80" s="13">
        <v>111419</v>
      </c>
      <c r="I80" s="17">
        <v>0.22170000000000001</v>
      </c>
      <c r="J80" s="36">
        <v>135098</v>
      </c>
      <c r="K80" s="37">
        <v>0.27089999999999997</v>
      </c>
      <c r="L80" s="36">
        <v>1005546</v>
      </c>
      <c r="M80" s="37">
        <v>0.2447</v>
      </c>
    </row>
    <row r="81" spans="1:36" x14ac:dyDescent="0.25">
      <c r="A81" s="92" t="s">
        <v>56</v>
      </c>
      <c r="B81" s="93"/>
      <c r="C81" s="93"/>
      <c r="D81" s="93"/>
      <c r="E81" s="93"/>
      <c r="F81" s="93"/>
      <c r="G81" s="93"/>
      <c r="H81" s="93"/>
      <c r="I81" s="93"/>
      <c r="J81" s="93"/>
      <c r="K81" s="93"/>
      <c r="L81" s="76"/>
      <c r="M81" s="76"/>
    </row>
    <row r="82" spans="1:36" x14ac:dyDescent="0.25">
      <c r="A82" s="30" t="s">
        <v>165</v>
      </c>
      <c r="B82" s="13" t="s">
        <v>72</v>
      </c>
      <c r="C82" s="17" t="s">
        <v>72</v>
      </c>
      <c r="D82" s="12" t="s">
        <v>72</v>
      </c>
      <c r="E82" s="12" t="s">
        <v>72</v>
      </c>
      <c r="F82" s="12" t="s">
        <v>72</v>
      </c>
      <c r="G82" s="12" t="s">
        <v>72</v>
      </c>
      <c r="H82" s="12" t="s">
        <v>72</v>
      </c>
      <c r="I82" s="12" t="s">
        <v>72</v>
      </c>
      <c r="J82" s="12" t="s">
        <v>72</v>
      </c>
      <c r="K82" s="12" t="s">
        <v>72</v>
      </c>
      <c r="L82" s="39">
        <v>282050</v>
      </c>
      <c r="M82" s="40">
        <v>0.84570000000000001</v>
      </c>
    </row>
    <row r="83" spans="1:36" x14ac:dyDescent="0.25">
      <c r="A83" s="31" t="s">
        <v>166</v>
      </c>
      <c r="B83" s="12" t="s">
        <v>72</v>
      </c>
      <c r="C83" s="12" t="s">
        <v>72</v>
      </c>
      <c r="D83" s="12" t="s">
        <v>72</v>
      </c>
      <c r="E83" s="12" t="s">
        <v>72</v>
      </c>
      <c r="F83" s="12" t="s">
        <v>72</v>
      </c>
      <c r="G83" s="12" t="s">
        <v>72</v>
      </c>
      <c r="H83" s="12" t="s">
        <v>72</v>
      </c>
      <c r="I83" s="12" t="s">
        <v>72</v>
      </c>
      <c r="J83" s="13">
        <v>87036</v>
      </c>
      <c r="K83" s="17">
        <v>0.22439999999999999</v>
      </c>
      <c r="L83" s="13">
        <v>902647</v>
      </c>
      <c r="M83" s="17">
        <v>0.2586</v>
      </c>
      <c r="N83" s="11"/>
      <c r="O83" s="11"/>
      <c r="P83" s="11"/>
      <c r="Q83" s="11"/>
      <c r="R83" s="11"/>
      <c r="S83" s="11"/>
      <c r="T83" s="11"/>
      <c r="U83" s="11"/>
      <c r="V83" s="11"/>
      <c r="W83" s="11"/>
      <c r="X83" s="11"/>
      <c r="Y83" s="11"/>
      <c r="Z83" s="11"/>
      <c r="AA83" s="11"/>
      <c r="AB83" s="11"/>
      <c r="AC83" s="11"/>
      <c r="AD83" s="11"/>
      <c r="AE83" s="11"/>
      <c r="AF83" s="11"/>
      <c r="AG83" s="11"/>
      <c r="AH83" s="11"/>
      <c r="AI83" s="11"/>
      <c r="AJ83" s="11"/>
    </row>
    <row r="84" spans="1:36" x14ac:dyDescent="0.25">
      <c r="A84" s="94" t="s">
        <v>34</v>
      </c>
      <c r="B84" s="95"/>
      <c r="C84" s="95"/>
      <c r="D84" s="95"/>
      <c r="E84" s="95"/>
      <c r="F84" s="95"/>
      <c r="G84" s="95"/>
      <c r="H84" s="95"/>
      <c r="I84" s="95"/>
      <c r="J84" s="95"/>
      <c r="K84" s="96"/>
      <c r="L84" s="97"/>
      <c r="M84" s="97"/>
    </row>
    <row r="85" spans="1:36" x14ac:dyDescent="0.25">
      <c r="A85" s="4" t="s">
        <v>41</v>
      </c>
      <c r="B85" s="13">
        <v>72002</v>
      </c>
      <c r="C85" s="17">
        <v>0.1215</v>
      </c>
      <c r="D85" s="13">
        <v>90253</v>
      </c>
      <c r="E85" s="17">
        <v>0.1497</v>
      </c>
      <c r="F85" s="13">
        <v>78447</v>
      </c>
      <c r="G85" s="17">
        <v>0.1212</v>
      </c>
      <c r="H85" s="13">
        <v>55640</v>
      </c>
      <c r="I85" s="17">
        <v>8.2000000000000003E-2</v>
      </c>
      <c r="J85" s="13">
        <v>86342</v>
      </c>
      <c r="K85" s="17">
        <v>0.1305</v>
      </c>
      <c r="L85" s="13">
        <v>572036</v>
      </c>
      <c r="M85" s="17">
        <v>0.1066</v>
      </c>
    </row>
    <row r="86" spans="1:36" x14ac:dyDescent="0.25">
      <c r="A86" s="4" t="s">
        <v>42</v>
      </c>
      <c r="B86" s="13">
        <v>53739</v>
      </c>
      <c r="C86" s="17">
        <v>9.0800000000000006E-2</v>
      </c>
      <c r="D86" s="13">
        <v>70991</v>
      </c>
      <c r="E86" s="17">
        <v>0.1187</v>
      </c>
      <c r="F86" s="13">
        <v>63592</v>
      </c>
      <c r="G86" s="17">
        <v>9.8199999999999996E-2</v>
      </c>
      <c r="H86" s="13">
        <v>65215</v>
      </c>
      <c r="I86" s="17">
        <v>9.6000000000000002E-2</v>
      </c>
      <c r="J86" s="13">
        <v>76240</v>
      </c>
      <c r="K86" s="17">
        <v>0.115</v>
      </c>
      <c r="L86" s="13">
        <v>543610</v>
      </c>
      <c r="M86" s="17">
        <v>0.1013</v>
      </c>
    </row>
    <row r="87" spans="1:36" x14ac:dyDescent="0.25">
      <c r="A87" s="4" t="s">
        <v>43</v>
      </c>
      <c r="B87" s="13">
        <v>52343</v>
      </c>
      <c r="C87" s="17">
        <v>8.8200000000000001E-2</v>
      </c>
      <c r="D87" s="13">
        <v>63443</v>
      </c>
      <c r="E87" s="17">
        <v>0.1061</v>
      </c>
      <c r="F87" s="13">
        <v>72881</v>
      </c>
      <c r="G87" s="17">
        <v>0.11260000000000001</v>
      </c>
      <c r="H87" s="13">
        <v>61510</v>
      </c>
      <c r="I87" s="17">
        <v>9.06E-2</v>
      </c>
      <c r="J87" s="13">
        <v>82214</v>
      </c>
      <c r="K87" s="17">
        <v>0.12429999999999999</v>
      </c>
      <c r="L87" s="13">
        <v>603207</v>
      </c>
      <c r="M87" s="17">
        <v>0.1125</v>
      </c>
    </row>
    <row r="88" spans="1:36" x14ac:dyDescent="0.25">
      <c r="A88" s="4" t="s">
        <v>44</v>
      </c>
      <c r="B88" s="13">
        <v>141972</v>
      </c>
      <c r="C88" s="17">
        <v>0.2412</v>
      </c>
      <c r="D88" s="13">
        <v>152638</v>
      </c>
      <c r="E88" s="17">
        <v>0.25469999999999998</v>
      </c>
      <c r="F88" s="13">
        <v>121545</v>
      </c>
      <c r="G88" s="17">
        <v>0.18779999999999999</v>
      </c>
      <c r="H88" s="13">
        <v>107037</v>
      </c>
      <c r="I88" s="17">
        <v>0.1588</v>
      </c>
      <c r="J88" s="13">
        <v>104160</v>
      </c>
      <c r="K88" s="17">
        <v>0.15720000000000001</v>
      </c>
      <c r="L88" s="13">
        <v>841262</v>
      </c>
      <c r="M88" s="17">
        <v>0.1575</v>
      </c>
    </row>
    <row r="89" spans="1:36" x14ac:dyDescent="0.25">
      <c r="A89" s="4" t="s">
        <v>45</v>
      </c>
      <c r="B89" s="13">
        <v>125412</v>
      </c>
      <c r="C89" s="17">
        <v>0.21149999999999999</v>
      </c>
      <c r="D89" s="13">
        <v>127356</v>
      </c>
      <c r="E89" s="17">
        <v>0.2112</v>
      </c>
      <c r="F89" s="13">
        <v>131841</v>
      </c>
      <c r="G89" s="17">
        <v>0.20399999999999999</v>
      </c>
      <c r="H89" s="13">
        <v>97245</v>
      </c>
      <c r="I89" s="17">
        <v>0.1434</v>
      </c>
      <c r="J89" s="13">
        <v>92942</v>
      </c>
      <c r="K89" s="17">
        <v>0.14050000000000001</v>
      </c>
      <c r="L89" s="13">
        <v>749404</v>
      </c>
      <c r="M89" s="17">
        <v>0.1401</v>
      </c>
    </row>
    <row r="90" spans="1:36" x14ac:dyDescent="0.25">
      <c r="A90" s="92" t="s">
        <v>73</v>
      </c>
      <c r="B90" s="93"/>
      <c r="C90" s="93"/>
      <c r="D90" s="93"/>
      <c r="E90" s="93"/>
      <c r="F90" s="93"/>
      <c r="G90" s="93"/>
      <c r="H90" s="93"/>
      <c r="I90" s="93"/>
      <c r="J90" s="93"/>
      <c r="K90" s="93"/>
      <c r="L90" s="76"/>
      <c r="M90" s="76"/>
    </row>
    <row r="91" spans="1:36" s="10" customFormat="1" x14ac:dyDescent="0.25">
      <c r="A91" s="30" t="s">
        <v>110</v>
      </c>
      <c r="B91" s="29" t="s">
        <v>72</v>
      </c>
      <c r="C91" s="29" t="s">
        <v>72</v>
      </c>
      <c r="D91" s="29" t="s">
        <v>72</v>
      </c>
      <c r="E91" s="29" t="s">
        <v>72</v>
      </c>
      <c r="F91" s="29" t="s">
        <v>72</v>
      </c>
      <c r="G91" s="29" t="s">
        <v>72</v>
      </c>
      <c r="H91" s="29" t="s">
        <v>72</v>
      </c>
      <c r="I91" s="29" t="s">
        <v>72</v>
      </c>
      <c r="J91" s="13">
        <v>35907</v>
      </c>
      <c r="K91" s="17">
        <v>6.7500000000000004E-2</v>
      </c>
      <c r="L91" s="13">
        <v>293472</v>
      </c>
      <c r="M91" s="17">
        <v>6.9699999999999998E-2</v>
      </c>
      <c r="N91" s="11"/>
      <c r="O91" s="11"/>
      <c r="P91" s="11"/>
      <c r="Q91" s="11"/>
      <c r="R91" s="11"/>
      <c r="S91" s="11"/>
      <c r="T91" s="11"/>
      <c r="U91" s="11"/>
      <c r="V91" s="11"/>
      <c r="W91" s="11"/>
      <c r="X91" s="11"/>
      <c r="Y91" s="11"/>
      <c r="Z91" s="11"/>
      <c r="AA91" s="11"/>
      <c r="AB91" s="11"/>
      <c r="AC91" s="11"/>
      <c r="AD91" s="11"/>
      <c r="AE91" s="11"/>
      <c r="AF91" s="11"/>
      <c r="AG91" s="11"/>
      <c r="AH91" s="11"/>
      <c r="AI91" s="11"/>
      <c r="AJ91" s="11"/>
    </row>
    <row r="92" spans="1:36" x14ac:dyDescent="0.25">
      <c r="A92" s="94" t="s">
        <v>77</v>
      </c>
      <c r="B92" s="95"/>
      <c r="C92" s="95"/>
      <c r="D92" s="95"/>
      <c r="E92" s="95"/>
      <c r="F92" s="95"/>
      <c r="G92" s="95"/>
      <c r="H92" s="95"/>
      <c r="I92" s="95"/>
      <c r="J92" s="95"/>
      <c r="K92" s="96"/>
      <c r="L92" s="97"/>
      <c r="M92" s="97"/>
    </row>
    <row r="93" spans="1:36" x14ac:dyDescent="0.25">
      <c r="A93" s="4" t="s">
        <v>63</v>
      </c>
      <c r="B93" s="13" t="s">
        <v>72</v>
      </c>
      <c r="C93" s="17" t="s">
        <v>72</v>
      </c>
      <c r="D93" s="14">
        <v>221831</v>
      </c>
      <c r="E93" s="18">
        <v>0.37030000000000002</v>
      </c>
      <c r="F93" s="14">
        <v>240443</v>
      </c>
      <c r="G93" s="18">
        <v>0.41089999999999999</v>
      </c>
      <c r="H93" s="14">
        <v>243739</v>
      </c>
      <c r="I93" s="18">
        <v>0.4042</v>
      </c>
      <c r="J93" s="14">
        <v>227121</v>
      </c>
      <c r="K93" s="18">
        <v>0.38450000000000001</v>
      </c>
      <c r="L93" s="14">
        <v>1850553</v>
      </c>
      <c r="M93" s="18">
        <v>0.37969999999999998</v>
      </c>
    </row>
    <row r="94" spans="1:36" x14ac:dyDescent="0.25">
      <c r="A94" s="4" t="s">
        <v>64</v>
      </c>
      <c r="B94" s="13" t="s">
        <v>72</v>
      </c>
      <c r="C94" s="17" t="s">
        <v>72</v>
      </c>
      <c r="D94" s="14">
        <v>182515</v>
      </c>
      <c r="E94" s="18">
        <v>0.30470000000000003</v>
      </c>
      <c r="F94" s="14">
        <v>207335</v>
      </c>
      <c r="G94" s="18">
        <v>0.3543</v>
      </c>
      <c r="H94" s="14">
        <v>207833</v>
      </c>
      <c r="I94" s="18">
        <v>0.34460000000000002</v>
      </c>
      <c r="J94" s="14">
        <v>231698</v>
      </c>
      <c r="K94" s="18">
        <v>0.39219999999999999</v>
      </c>
      <c r="L94" s="14">
        <v>1806627</v>
      </c>
      <c r="M94" s="18">
        <v>0.37069999999999997</v>
      </c>
    </row>
    <row r="95" spans="1:36" x14ac:dyDescent="0.25">
      <c r="A95" s="4" t="s">
        <v>66</v>
      </c>
      <c r="B95" s="13" t="s">
        <v>72</v>
      </c>
      <c r="C95" s="17" t="s">
        <v>72</v>
      </c>
      <c r="D95" s="14">
        <v>71363</v>
      </c>
      <c r="E95" s="18">
        <v>0.1191</v>
      </c>
      <c r="F95" s="14">
        <v>43705</v>
      </c>
      <c r="G95" s="18">
        <v>7.4700000000000003E-2</v>
      </c>
      <c r="H95" s="14">
        <v>63515</v>
      </c>
      <c r="I95" s="18">
        <v>0.1053</v>
      </c>
      <c r="J95" s="14">
        <v>48010</v>
      </c>
      <c r="K95" s="18">
        <v>8.1299999999999997E-2</v>
      </c>
      <c r="L95" s="14">
        <v>485160</v>
      </c>
      <c r="M95" s="18">
        <v>9.9599999999999994E-2</v>
      </c>
    </row>
    <row r="96" spans="1:36" x14ac:dyDescent="0.25">
      <c r="A96" s="4" t="s">
        <v>65</v>
      </c>
      <c r="B96" s="13" t="s">
        <v>72</v>
      </c>
      <c r="C96" s="17" t="s">
        <v>72</v>
      </c>
      <c r="D96" s="14">
        <v>123319</v>
      </c>
      <c r="E96" s="18">
        <v>0.2059</v>
      </c>
      <c r="F96" s="14">
        <v>93722</v>
      </c>
      <c r="G96" s="18">
        <v>0.16020000000000001</v>
      </c>
      <c r="H96" s="14">
        <v>87943</v>
      </c>
      <c r="I96" s="18">
        <v>0.14580000000000001</v>
      </c>
      <c r="J96" s="14">
        <v>83924</v>
      </c>
      <c r="K96" s="18">
        <v>0.1421</v>
      </c>
      <c r="L96" s="14">
        <v>730908</v>
      </c>
      <c r="M96" s="18">
        <v>0.15</v>
      </c>
    </row>
    <row r="97" spans="1:36" x14ac:dyDescent="0.25">
      <c r="A97" s="94" t="s">
        <v>76</v>
      </c>
      <c r="B97" s="95"/>
      <c r="C97" s="95"/>
      <c r="D97" s="95"/>
      <c r="E97" s="95"/>
      <c r="F97" s="95"/>
      <c r="G97" s="95"/>
      <c r="H97" s="95"/>
      <c r="I97" s="95"/>
      <c r="J97" s="95"/>
      <c r="K97" s="96"/>
      <c r="L97" s="97"/>
      <c r="M97" s="97"/>
    </row>
    <row r="98" spans="1:36" x14ac:dyDescent="0.25">
      <c r="A98" s="4" t="s">
        <v>63</v>
      </c>
      <c r="B98" s="13" t="s">
        <v>72</v>
      </c>
      <c r="C98" s="17" t="s">
        <v>72</v>
      </c>
      <c r="D98" s="14">
        <v>69129</v>
      </c>
      <c r="E98" s="18">
        <v>0.1244</v>
      </c>
      <c r="F98" s="14">
        <v>75383</v>
      </c>
      <c r="G98" s="18">
        <v>0.1406</v>
      </c>
      <c r="H98" s="14">
        <v>105994</v>
      </c>
      <c r="I98" s="18">
        <v>0.18179999999999999</v>
      </c>
      <c r="J98" s="14">
        <v>95803</v>
      </c>
      <c r="K98" s="18">
        <v>0.17860000000000001</v>
      </c>
      <c r="L98" s="14">
        <v>720710</v>
      </c>
      <c r="M98" s="18">
        <v>0.16170000000000001</v>
      </c>
    </row>
    <row r="99" spans="1:36" x14ac:dyDescent="0.25">
      <c r="A99" s="4" t="s">
        <v>64</v>
      </c>
      <c r="B99" s="13" t="s">
        <v>72</v>
      </c>
      <c r="C99" s="17" t="s">
        <v>72</v>
      </c>
      <c r="D99" s="14">
        <v>149944</v>
      </c>
      <c r="E99" s="18">
        <v>0.26979999999999998</v>
      </c>
      <c r="F99" s="14">
        <v>207304</v>
      </c>
      <c r="G99" s="18">
        <v>0.38679999999999998</v>
      </c>
      <c r="H99" s="14">
        <v>212691</v>
      </c>
      <c r="I99" s="18">
        <v>0.3649</v>
      </c>
      <c r="J99" s="14">
        <v>167817</v>
      </c>
      <c r="K99" s="18">
        <v>0.31280000000000002</v>
      </c>
      <c r="L99" s="14">
        <v>1435564</v>
      </c>
      <c r="M99" s="18">
        <v>0.3221</v>
      </c>
    </row>
    <row r="100" spans="1:36" x14ac:dyDescent="0.25">
      <c r="A100" s="4" t="s">
        <v>66</v>
      </c>
      <c r="B100" s="13" t="s">
        <v>72</v>
      </c>
      <c r="C100" s="17" t="s">
        <v>72</v>
      </c>
      <c r="D100" s="14">
        <v>111706</v>
      </c>
      <c r="E100" s="18">
        <v>0.20100000000000001</v>
      </c>
      <c r="F100" s="14">
        <v>82019</v>
      </c>
      <c r="G100" s="18">
        <v>0.153</v>
      </c>
      <c r="H100" s="14">
        <v>109145</v>
      </c>
      <c r="I100" s="18">
        <v>0.18720000000000001</v>
      </c>
      <c r="J100" s="14">
        <v>129280</v>
      </c>
      <c r="K100" s="18">
        <v>0.24099999999999999</v>
      </c>
      <c r="L100" s="14">
        <v>1028616</v>
      </c>
      <c r="M100" s="18">
        <v>0.23080000000000001</v>
      </c>
    </row>
    <row r="101" spans="1:36" x14ac:dyDescent="0.25">
      <c r="A101" s="4" t="s">
        <v>65</v>
      </c>
      <c r="B101" s="13" t="s">
        <v>72</v>
      </c>
      <c r="C101" s="17" t="s">
        <v>72</v>
      </c>
      <c r="D101" s="14">
        <v>224977</v>
      </c>
      <c r="E101" s="18">
        <v>0.40479999999999999</v>
      </c>
      <c r="F101" s="14">
        <v>171275</v>
      </c>
      <c r="G101" s="18">
        <v>0.3196</v>
      </c>
      <c r="H101" s="14">
        <v>155098</v>
      </c>
      <c r="I101" s="18">
        <v>0.2661</v>
      </c>
      <c r="J101" s="14">
        <v>143601</v>
      </c>
      <c r="K101" s="18">
        <v>0.26769999999999999</v>
      </c>
      <c r="L101" s="14">
        <v>1272688</v>
      </c>
      <c r="M101" s="18">
        <v>0.28549999999999998</v>
      </c>
    </row>
    <row r="102" spans="1:36" x14ac:dyDescent="0.25">
      <c r="A102" s="92" t="s">
        <v>111</v>
      </c>
      <c r="B102" s="93"/>
      <c r="C102" s="93"/>
      <c r="D102" s="93"/>
      <c r="E102" s="93"/>
      <c r="F102" s="93"/>
      <c r="G102" s="93"/>
      <c r="H102" s="93"/>
      <c r="I102" s="93"/>
      <c r="J102" s="93"/>
      <c r="K102" s="93"/>
      <c r="L102" s="76"/>
      <c r="M102" s="76"/>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row>
    <row r="103" spans="1:36" x14ac:dyDescent="0.25">
      <c r="A103" s="30" t="s">
        <v>167</v>
      </c>
      <c r="B103" s="29" t="s">
        <v>72</v>
      </c>
      <c r="C103" s="29" t="s">
        <v>72</v>
      </c>
      <c r="D103" s="29" t="s">
        <v>72</v>
      </c>
      <c r="E103" s="29" t="s">
        <v>72</v>
      </c>
      <c r="F103" s="29" t="s">
        <v>72</v>
      </c>
      <c r="G103" s="29" t="s">
        <v>72</v>
      </c>
      <c r="H103" s="29" t="s">
        <v>72</v>
      </c>
      <c r="I103" s="29" t="s">
        <v>72</v>
      </c>
      <c r="J103" s="13">
        <v>176839</v>
      </c>
      <c r="K103" s="17">
        <v>0.3599</v>
      </c>
      <c r="L103" s="13">
        <v>1442294</v>
      </c>
      <c r="M103" s="17">
        <v>0.35670000000000002</v>
      </c>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row>
    <row r="104" spans="1:36" x14ac:dyDescent="0.25">
      <c r="A104" s="30" t="s">
        <v>168</v>
      </c>
      <c r="B104" s="29" t="s">
        <v>72</v>
      </c>
      <c r="C104" s="29" t="s">
        <v>72</v>
      </c>
      <c r="D104" s="29" t="s">
        <v>72</v>
      </c>
      <c r="E104" s="29" t="s">
        <v>72</v>
      </c>
      <c r="F104" s="29" t="s">
        <v>72</v>
      </c>
      <c r="G104" s="29" t="s">
        <v>72</v>
      </c>
      <c r="H104" s="29" t="s">
        <v>72</v>
      </c>
      <c r="I104" s="29" t="s">
        <v>72</v>
      </c>
      <c r="J104" s="13">
        <v>66417</v>
      </c>
      <c r="K104" s="17">
        <v>0.39489999999999997</v>
      </c>
      <c r="L104" s="13">
        <v>560577</v>
      </c>
      <c r="M104" s="17">
        <v>0.40860000000000002</v>
      </c>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row>
    <row r="105" spans="1:36" x14ac:dyDescent="0.25">
      <c r="A105" s="30" t="s">
        <v>169</v>
      </c>
      <c r="B105" s="29" t="s">
        <v>72</v>
      </c>
      <c r="C105" s="29" t="s">
        <v>72</v>
      </c>
      <c r="D105" s="29" t="s">
        <v>72</v>
      </c>
      <c r="E105" s="29" t="s">
        <v>72</v>
      </c>
      <c r="F105" s="29" t="s">
        <v>72</v>
      </c>
      <c r="G105" s="29" t="s">
        <v>72</v>
      </c>
      <c r="H105" s="29" t="s">
        <v>72</v>
      </c>
      <c r="I105" s="29" t="s">
        <v>72</v>
      </c>
      <c r="J105" s="13">
        <v>160431</v>
      </c>
      <c r="K105" s="17">
        <v>0.91169999999999995</v>
      </c>
      <c r="L105" s="13">
        <v>1279049</v>
      </c>
      <c r="M105" s="17">
        <v>0.88949999999999996</v>
      </c>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row>
    <row r="106" spans="1:36" x14ac:dyDescent="0.25">
      <c r="A106" s="92" t="s">
        <v>112</v>
      </c>
      <c r="B106" s="93"/>
      <c r="C106" s="93"/>
      <c r="D106" s="93"/>
      <c r="E106" s="93"/>
      <c r="F106" s="93"/>
      <c r="G106" s="93"/>
      <c r="H106" s="93"/>
      <c r="I106" s="93"/>
      <c r="J106" s="93"/>
      <c r="K106" s="93"/>
      <c r="L106" s="76"/>
      <c r="M106" s="76"/>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row>
    <row r="107" spans="1:36" x14ac:dyDescent="0.25">
      <c r="A107" s="30" t="s">
        <v>113</v>
      </c>
      <c r="B107" s="29" t="s">
        <v>72</v>
      </c>
      <c r="C107" s="29" t="s">
        <v>72</v>
      </c>
      <c r="D107" s="29" t="s">
        <v>72</v>
      </c>
      <c r="E107" s="29" t="s">
        <v>72</v>
      </c>
      <c r="F107" s="29" t="s">
        <v>72</v>
      </c>
      <c r="G107" s="29" t="s">
        <v>72</v>
      </c>
      <c r="H107" s="29" t="s">
        <v>72</v>
      </c>
      <c r="I107" s="29" t="s">
        <v>72</v>
      </c>
      <c r="J107" s="13">
        <v>528117</v>
      </c>
      <c r="K107" s="17">
        <v>0.87090000000000001</v>
      </c>
      <c r="L107" s="13">
        <v>4319955</v>
      </c>
      <c r="M107" s="17">
        <v>0.87470000000000003</v>
      </c>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row>
    <row r="108" spans="1:36" x14ac:dyDescent="0.25">
      <c r="A108" s="30" t="s">
        <v>114</v>
      </c>
      <c r="B108" s="29" t="s">
        <v>72</v>
      </c>
      <c r="C108" s="29" t="s">
        <v>72</v>
      </c>
      <c r="D108" s="29" t="s">
        <v>72</v>
      </c>
      <c r="E108" s="29" t="s">
        <v>72</v>
      </c>
      <c r="F108" s="29" t="s">
        <v>72</v>
      </c>
      <c r="G108" s="29" t="s">
        <v>72</v>
      </c>
      <c r="H108" s="29" t="s">
        <v>72</v>
      </c>
      <c r="I108" s="29" t="s">
        <v>72</v>
      </c>
      <c r="J108" s="13">
        <v>522040</v>
      </c>
      <c r="K108" s="17">
        <v>0.86609999999999998</v>
      </c>
      <c r="L108" s="13">
        <v>4377305</v>
      </c>
      <c r="M108" s="17">
        <v>0.88600000000000001</v>
      </c>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row>
    <row r="109" spans="1:36" x14ac:dyDescent="0.25">
      <c r="A109" s="30" t="s">
        <v>115</v>
      </c>
      <c r="B109" s="29" t="s">
        <v>72</v>
      </c>
      <c r="C109" s="29" t="s">
        <v>72</v>
      </c>
      <c r="D109" s="29" t="s">
        <v>72</v>
      </c>
      <c r="E109" s="29" t="s">
        <v>72</v>
      </c>
      <c r="F109" s="29" t="s">
        <v>72</v>
      </c>
      <c r="G109" s="29" t="s">
        <v>72</v>
      </c>
      <c r="H109" s="29" t="s">
        <v>72</v>
      </c>
      <c r="I109" s="29" t="s">
        <v>72</v>
      </c>
      <c r="J109" s="13">
        <v>369201</v>
      </c>
      <c r="K109" s="17">
        <v>0.72570000000000001</v>
      </c>
      <c r="L109" s="13">
        <v>2981719</v>
      </c>
      <c r="M109" s="17">
        <v>0.71020000000000005</v>
      </c>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row>
    <row r="110" spans="1:36" x14ac:dyDescent="0.25">
      <c r="A110" s="30" t="s">
        <v>116</v>
      </c>
      <c r="B110" s="29" t="s">
        <v>72</v>
      </c>
      <c r="C110" s="29" t="s">
        <v>72</v>
      </c>
      <c r="D110" s="29" t="s">
        <v>72</v>
      </c>
      <c r="E110" s="29" t="s">
        <v>72</v>
      </c>
      <c r="F110" s="29" t="s">
        <v>72</v>
      </c>
      <c r="G110" s="29" t="s">
        <v>72</v>
      </c>
      <c r="H110" s="29" t="s">
        <v>72</v>
      </c>
      <c r="I110" s="29" t="s">
        <v>72</v>
      </c>
      <c r="J110" s="13">
        <v>415875</v>
      </c>
      <c r="K110" s="17">
        <v>0.79379999999999995</v>
      </c>
      <c r="L110" s="13">
        <v>3319510</v>
      </c>
      <c r="M110" s="17">
        <v>0.77759999999999996</v>
      </c>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row>
    <row r="111" spans="1:36" x14ac:dyDescent="0.25">
      <c r="A111" s="30" t="s">
        <v>117</v>
      </c>
      <c r="B111" s="29" t="s">
        <v>72</v>
      </c>
      <c r="C111" s="29" t="s">
        <v>72</v>
      </c>
      <c r="D111" s="29" t="s">
        <v>72</v>
      </c>
      <c r="E111" s="29" t="s">
        <v>72</v>
      </c>
      <c r="F111" s="29" t="s">
        <v>72</v>
      </c>
      <c r="G111" s="29" t="s">
        <v>72</v>
      </c>
      <c r="H111" s="29" t="s">
        <v>72</v>
      </c>
      <c r="I111" s="29" t="s">
        <v>72</v>
      </c>
      <c r="J111" s="13">
        <v>365590</v>
      </c>
      <c r="K111" s="17">
        <v>0.70850000000000002</v>
      </c>
      <c r="L111" s="13">
        <v>2793775</v>
      </c>
      <c r="M111" s="17">
        <v>0.66159999999999997</v>
      </c>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row>
  </sheetData>
  <mergeCells count="44">
    <mergeCell ref="A102:K102"/>
    <mergeCell ref="L102:M102"/>
    <mergeCell ref="A106:K106"/>
    <mergeCell ref="L106:M106"/>
    <mergeCell ref="A90:K90"/>
    <mergeCell ref="L90:M90"/>
    <mergeCell ref="A92:K92"/>
    <mergeCell ref="L92:M92"/>
    <mergeCell ref="A97:K97"/>
    <mergeCell ref="L97:M97"/>
    <mergeCell ref="A77:K77"/>
    <mergeCell ref="L77:M77"/>
    <mergeCell ref="A81:K81"/>
    <mergeCell ref="L81:M81"/>
    <mergeCell ref="A84:K84"/>
    <mergeCell ref="L84:M84"/>
    <mergeCell ref="A48:K48"/>
    <mergeCell ref="L48:M48"/>
    <mergeCell ref="A66:K66"/>
    <mergeCell ref="L66:M66"/>
    <mergeCell ref="A71:K71"/>
    <mergeCell ref="L71:M71"/>
    <mergeCell ref="A1:M1"/>
    <mergeCell ref="A2:M2"/>
    <mergeCell ref="L4:M4"/>
    <mergeCell ref="B5:C5"/>
    <mergeCell ref="D5:E5"/>
    <mergeCell ref="F5:G5"/>
    <mergeCell ref="H5:I5"/>
    <mergeCell ref="L5:M5"/>
    <mergeCell ref="J5:K5"/>
    <mergeCell ref="B4:K4"/>
    <mergeCell ref="A7:K7"/>
    <mergeCell ref="L7:M7"/>
    <mergeCell ref="A19:K19"/>
    <mergeCell ref="L19:M19"/>
    <mergeCell ref="A27:K27"/>
    <mergeCell ref="L27:M27"/>
    <mergeCell ref="A36:K36"/>
    <mergeCell ref="L36:M36"/>
    <mergeCell ref="A41:K41"/>
    <mergeCell ref="L41:M41"/>
    <mergeCell ref="A47:K47"/>
    <mergeCell ref="L47:M47"/>
  </mergeCells>
  <pageMargins left="0.25" right="0.25" top="0.75" bottom="0.75" header="0.3" footer="0.3"/>
  <pageSetup paperSize="5" scale="67" fitToHeight="0" orientation="landscape" r:id="rId1"/>
  <rowBreaks count="1" manualBreakCount="1">
    <brk id="46"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AJ111"/>
  <sheetViews>
    <sheetView showGridLines="0" zoomScale="85" zoomScaleNormal="85" workbookViewId="0">
      <pane xSplit="1" ySplit="6" topLeftCell="B7" activePane="bottomRight" state="frozen"/>
      <selection activeCell="A62" sqref="A62"/>
      <selection pane="topRight" activeCell="A62" sqref="A62"/>
      <selection pane="bottomLeft" activeCell="A62" sqref="A62"/>
      <selection pane="bottomRight" activeCell="A43" sqref="A43"/>
    </sheetView>
  </sheetViews>
  <sheetFormatPr defaultColWidth="9.140625" defaultRowHeight="15" x14ac:dyDescent="0.25"/>
  <cols>
    <col min="1" max="1" width="116.7109375" style="1" customWidth="1"/>
    <col min="2" max="2" width="14" style="22" customWidth="1"/>
    <col min="3" max="3" width="14" style="23" customWidth="1"/>
    <col min="4" max="4" width="14" style="22" customWidth="1"/>
    <col min="5" max="5" width="14" style="23" customWidth="1"/>
    <col min="6" max="6" width="14" style="22" customWidth="1"/>
    <col min="7" max="7" width="14" style="23" customWidth="1"/>
    <col min="8" max="9" width="14" style="1" customWidth="1"/>
    <col min="10" max="13" width="13.28515625" style="1" customWidth="1"/>
    <col min="14" max="16384" width="9.140625" style="1"/>
  </cols>
  <sheetData>
    <row r="1" spans="1:13" ht="18.75" x14ac:dyDescent="0.3">
      <c r="A1" s="78" t="s">
        <v>225</v>
      </c>
      <c r="B1" s="78"/>
      <c r="C1" s="78"/>
      <c r="D1" s="78"/>
      <c r="E1" s="78"/>
      <c r="F1" s="78"/>
      <c r="G1" s="78"/>
      <c r="H1" s="78"/>
      <c r="I1" s="78"/>
      <c r="J1" s="78"/>
      <c r="K1" s="78"/>
      <c r="L1" s="78"/>
      <c r="M1" s="78"/>
    </row>
    <row r="2" spans="1:13" ht="16.5" x14ac:dyDescent="0.25">
      <c r="A2" s="103" t="s">
        <v>226</v>
      </c>
      <c r="B2" s="103"/>
      <c r="C2" s="103"/>
      <c r="D2" s="103"/>
      <c r="E2" s="103"/>
      <c r="F2" s="103"/>
      <c r="G2" s="103"/>
      <c r="H2" s="103"/>
      <c r="I2" s="103"/>
      <c r="J2" s="103"/>
      <c r="K2" s="103"/>
      <c r="L2" s="103"/>
      <c r="M2" s="103"/>
    </row>
    <row r="4" spans="1:13" x14ac:dyDescent="0.25">
      <c r="B4" s="98" t="s">
        <v>227</v>
      </c>
      <c r="C4" s="99"/>
      <c r="D4" s="99"/>
      <c r="E4" s="99"/>
      <c r="F4" s="99"/>
      <c r="G4" s="99"/>
      <c r="H4" s="99"/>
      <c r="I4" s="99"/>
      <c r="J4" s="99"/>
      <c r="K4" s="100"/>
      <c r="L4" s="104" t="s">
        <v>71</v>
      </c>
      <c r="M4" s="104"/>
    </row>
    <row r="5" spans="1:13" x14ac:dyDescent="0.25">
      <c r="B5" s="101">
        <v>2009</v>
      </c>
      <c r="C5" s="101"/>
      <c r="D5" s="101">
        <v>2011</v>
      </c>
      <c r="E5" s="101"/>
      <c r="F5" s="101">
        <v>2013</v>
      </c>
      <c r="G5" s="101"/>
      <c r="H5" s="101">
        <v>2015</v>
      </c>
      <c r="I5" s="101"/>
      <c r="J5" s="101">
        <v>2017</v>
      </c>
      <c r="K5" s="101"/>
      <c r="L5" s="102">
        <v>2017</v>
      </c>
      <c r="M5" s="102"/>
    </row>
    <row r="6" spans="1:13" x14ac:dyDescent="0.25">
      <c r="B6" s="15" t="s">
        <v>69</v>
      </c>
      <c r="C6" s="19" t="s">
        <v>70</v>
      </c>
      <c r="D6" s="15" t="s">
        <v>69</v>
      </c>
      <c r="E6" s="19" t="s">
        <v>70</v>
      </c>
      <c r="F6" s="15" t="s">
        <v>69</v>
      </c>
      <c r="G6" s="19" t="s">
        <v>70</v>
      </c>
      <c r="H6" s="8" t="s">
        <v>69</v>
      </c>
      <c r="I6" s="8" t="s">
        <v>70</v>
      </c>
      <c r="J6" s="8" t="s">
        <v>69</v>
      </c>
      <c r="K6" s="8" t="s">
        <v>70</v>
      </c>
      <c r="L6" s="46" t="s">
        <v>69</v>
      </c>
      <c r="M6" s="46" t="s">
        <v>70</v>
      </c>
    </row>
    <row r="7" spans="1:13" x14ac:dyDescent="0.25">
      <c r="A7" s="92" t="s">
        <v>55</v>
      </c>
      <c r="B7" s="93"/>
      <c r="C7" s="93"/>
      <c r="D7" s="93"/>
      <c r="E7" s="93"/>
      <c r="F7" s="93"/>
      <c r="G7" s="93"/>
      <c r="H7" s="93"/>
      <c r="I7" s="93"/>
      <c r="J7" s="93"/>
      <c r="K7" s="93"/>
      <c r="L7" s="76"/>
      <c r="M7" s="76"/>
    </row>
    <row r="8" spans="1:13" x14ac:dyDescent="0.25">
      <c r="A8" s="5" t="s">
        <v>0</v>
      </c>
      <c r="B8" s="13">
        <v>34517</v>
      </c>
      <c r="C8" s="17">
        <v>0.89770000000000005</v>
      </c>
      <c r="D8" s="13">
        <v>42320</v>
      </c>
      <c r="E8" s="17">
        <v>0.78280000000000005</v>
      </c>
      <c r="F8" s="13">
        <v>35954</v>
      </c>
      <c r="G8" s="17">
        <v>0.90690000000000004</v>
      </c>
      <c r="H8" s="13">
        <v>44098</v>
      </c>
      <c r="I8" s="17">
        <v>0.92469999999999997</v>
      </c>
      <c r="J8" s="12">
        <v>41181</v>
      </c>
      <c r="K8" s="16">
        <v>0.94969999999999999</v>
      </c>
      <c r="L8" s="12">
        <v>5040164</v>
      </c>
      <c r="M8" s="16">
        <v>0.93500000000000005</v>
      </c>
    </row>
    <row r="9" spans="1:13" x14ac:dyDescent="0.25">
      <c r="A9" s="6" t="s">
        <v>151</v>
      </c>
      <c r="B9" s="13">
        <v>26419</v>
      </c>
      <c r="C9" s="17">
        <v>0.68710000000000004</v>
      </c>
      <c r="D9" s="13">
        <v>30398</v>
      </c>
      <c r="E9" s="17">
        <v>0.56230000000000002</v>
      </c>
      <c r="F9" s="13">
        <v>22720</v>
      </c>
      <c r="G9" s="17">
        <v>0.57310000000000005</v>
      </c>
      <c r="H9" s="13">
        <v>29510</v>
      </c>
      <c r="I9" s="17">
        <v>0.61880000000000002</v>
      </c>
      <c r="J9" s="12">
        <v>27670</v>
      </c>
      <c r="K9" s="16">
        <v>0.6381</v>
      </c>
      <c r="L9" s="12">
        <v>3133456</v>
      </c>
      <c r="M9" s="16">
        <v>0.58130000000000004</v>
      </c>
    </row>
    <row r="10" spans="1:13" x14ac:dyDescent="0.25">
      <c r="A10" s="60" t="s">
        <v>152</v>
      </c>
      <c r="B10" s="13">
        <v>16957</v>
      </c>
      <c r="C10" s="17">
        <v>0.441</v>
      </c>
      <c r="D10" s="13">
        <v>25605</v>
      </c>
      <c r="E10" s="17">
        <v>0.47360000000000002</v>
      </c>
      <c r="F10" s="13">
        <v>13975</v>
      </c>
      <c r="G10" s="17">
        <v>0.35249999999999998</v>
      </c>
      <c r="H10" s="13">
        <v>24953</v>
      </c>
      <c r="I10" s="17">
        <v>0.52329999999999999</v>
      </c>
      <c r="J10" s="12">
        <v>23199</v>
      </c>
      <c r="K10" s="16">
        <v>0.53500000000000003</v>
      </c>
      <c r="L10" s="12">
        <v>2663744</v>
      </c>
      <c r="M10" s="16">
        <v>0.49409999999999998</v>
      </c>
    </row>
    <row r="11" spans="1:13" x14ac:dyDescent="0.25">
      <c r="A11" s="60" t="s">
        <v>172</v>
      </c>
      <c r="B11" s="13">
        <v>9461</v>
      </c>
      <c r="C11" s="17">
        <v>0.24610000000000001</v>
      </c>
      <c r="D11" s="13">
        <v>4793</v>
      </c>
      <c r="E11" s="17">
        <v>8.8700000000000001E-2</v>
      </c>
      <c r="F11" s="13">
        <v>8745</v>
      </c>
      <c r="G11" s="17">
        <v>0.22059999999999999</v>
      </c>
      <c r="H11" s="13">
        <v>4556</v>
      </c>
      <c r="I11" s="17">
        <v>9.5500000000000002E-2</v>
      </c>
      <c r="J11" s="12">
        <v>4471</v>
      </c>
      <c r="K11" s="16">
        <v>0.1031</v>
      </c>
      <c r="L11" s="12">
        <v>469711</v>
      </c>
      <c r="M11" s="16">
        <v>8.7099999999999997E-2</v>
      </c>
    </row>
    <row r="12" spans="1:13" x14ac:dyDescent="0.25">
      <c r="A12" s="6" t="s">
        <v>153</v>
      </c>
      <c r="B12" s="13">
        <v>8099</v>
      </c>
      <c r="C12" s="17">
        <v>0.21060000000000001</v>
      </c>
      <c r="D12" s="13">
        <v>11922</v>
      </c>
      <c r="E12" s="17">
        <v>0.2205</v>
      </c>
      <c r="F12" s="13">
        <v>13234</v>
      </c>
      <c r="G12" s="17">
        <v>0.33379999999999999</v>
      </c>
      <c r="H12" s="13">
        <v>14588</v>
      </c>
      <c r="I12" s="17">
        <v>0.30590000000000001</v>
      </c>
      <c r="J12" s="12">
        <v>13511</v>
      </c>
      <c r="K12" s="16">
        <v>0.31159999999999999</v>
      </c>
      <c r="L12" s="12">
        <v>1906708</v>
      </c>
      <c r="M12" s="16">
        <v>0.35370000000000001</v>
      </c>
    </row>
    <row r="13" spans="1:13" x14ac:dyDescent="0.25">
      <c r="A13" s="60" t="s">
        <v>1</v>
      </c>
      <c r="B13" s="13">
        <v>5295</v>
      </c>
      <c r="C13" s="17">
        <v>0.13769999999999999</v>
      </c>
      <c r="D13" s="13">
        <v>7678</v>
      </c>
      <c r="E13" s="17">
        <v>0.14199999999999999</v>
      </c>
      <c r="F13" s="13">
        <v>6121</v>
      </c>
      <c r="G13" s="17">
        <v>0.15440000000000001</v>
      </c>
      <c r="H13" s="13">
        <v>6518</v>
      </c>
      <c r="I13" s="17">
        <v>0.13669999999999999</v>
      </c>
      <c r="J13" s="12">
        <v>6207</v>
      </c>
      <c r="K13" s="16">
        <v>0.1431</v>
      </c>
      <c r="L13" s="12">
        <v>776305</v>
      </c>
      <c r="M13" s="16">
        <v>0.14399999999999999</v>
      </c>
    </row>
    <row r="14" spans="1:13" x14ac:dyDescent="0.25">
      <c r="A14" s="60" t="s">
        <v>95</v>
      </c>
      <c r="B14" s="13">
        <v>2803</v>
      </c>
      <c r="C14" s="17">
        <v>7.2900000000000006E-2</v>
      </c>
      <c r="D14" s="13">
        <v>4243</v>
      </c>
      <c r="E14" s="17">
        <v>7.85E-2</v>
      </c>
      <c r="F14" s="13">
        <v>7113</v>
      </c>
      <c r="G14" s="17">
        <v>0.1794</v>
      </c>
      <c r="H14" s="13">
        <v>8070</v>
      </c>
      <c r="I14" s="17">
        <v>0.16919999999999999</v>
      </c>
      <c r="J14" s="12">
        <v>7305</v>
      </c>
      <c r="K14" s="16">
        <v>0.16850000000000001</v>
      </c>
      <c r="L14" s="12">
        <v>1130403</v>
      </c>
      <c r="M14" s="16">
        <v>0.2097</v>
      </c>
    </row>
    <row r="15" spans="1:13" x14ac:dyDescent="0.25">
      <c r="A15" s="5" t="s">
        <v>4</v>
      </c>
      <c r="B15" s="13">
        <v>3935</v>
      </c>
      <c r="C15" s="17">
        <v>0.1023</v>
      </c>
      <c r="D15" s="13">
        <v>11741</v>
      </c>
      <c r="E15" s="17">
        <v>0.2172</v>
      </c>
      <c r="F15" s="13">
        <v>3689</v>
      </c>
      <c r="G15" s="17">
        <v>9.3100000000000002E-2</v>
      </c>
      <c r="H15" s="13">
        <v>3591</v>
      </c>
      <c r="I15" s="17">
        <v>7.5300000000000006E-2</v>
      </c>
      <c r="J15" s="12">
        <v>2181</v>
      </c>
      <c r="K15" s="16">
        <v>5.0299999999999997E-2</v>
      </c>
      <c r="L15" s="12">
        <v>350423</v>
      </c>
      <c r="M15" s="16">
        <v>6.5000000000000002E-2</v>
      </c>
    </row>
    <row r="16" spans="1:13" x14ac:dyDescent="0.25">
      <c r="A16" s="5" t="s">
        <v>154</v>
      </c>
      <c r="B16" s="13" t="s">
        <v>72</v>
      </c>
      <c r="C16" s="17" t="s">
        <v>72</v>
      </c>
      <c r="D16" s="13" t="s">
        <v>72</v>
      </c>
      <c r="E16" s="17" t="s">
        <v>72</v>
      </c>
      <c r="F16" s="13">
        <v>5205</v>
      </c>
      <c r="G16" s="17">
        <v>0.1462</v>
      </c>
      <c r="H16" s="13">
        <v>6724</v>
      </c>
      <c r="I16" s="17">
        <v>0.1532</v>
      </c>
      <c r="J16" s="12">
        <v>5169</v>
      </c>
      <c r="K16" s="16">
        <v>0.12720000000000001</v>
      </c>
      <c r="L16" s="12">
        <v>792477</v>
      </c>
      <c r="M16" s="16">
        <v>0.15840000000000001</v>
      </c>
    </row>
    <row r="17" spans="1:36" x14ac:dyDescent="0.25">
      <c r="A17" s="7" t="s">
        <v>155</v>
      </c>
      <c r="B17" s="13">
        <v>10841</v>
      </c>
      <c r="C17" s="17">
        <v>0.80379999999999996</v>
      </c>
      <c r="D17" s="13">
        <v>11272</v>
      </c>
      <c r="E17" s="17">
        <v>0.62829999999999997</v>
      </c>
      <c r="F17" s="13">
        <v>8177</v>
      </c>
      <c r="G17" s="17">
        <v>0.80259999999999998</v>
      </c>
      <c r="H17" s="13">
        <v>12439</v>
      </c>
      <c r="I17" s="17">
        <v>0.85219999999999996</v>
      </c>
      <c r="J17" s="12">
        <v>14347</v>
      </c>
      <c r="K17" s="16">
        <v>0.90659999999999996</v>
      </c>
      <c r="L17" s="12">
        <v>1695325</v>
      </c>
      <c r="M17" s="16">
        <v>0.85940000000000005</v>
      </c>
    </row>
    <row r="18" spans="1:36" x14ac:dyDescent="0.25">
      <c r="A18" s="7" t="s">
        <v>156</v>
      </c>
      <c r="B18" s="13" t="s">
        <v>72</v>
      </c>
      <c r="C18" s="17" t="s">
        <v>72</v>
      </c>
      <c r="D18" s="13" t="s">
        <v>72</v>
      </c>
      <c r="E18" s="17" t="s">
        <v>72</v>
      </c>
      <c r="F18" s="13" t="s">
        <v>72</v>
      </c>
      <c r="G18" s="17" t="s">
        <v>72</v>
      </c>
      <c r="H18" s="13" t="s">
        <v>72</v>
      </c>
      <c r="I18" s="17" t="s">
        <v>72</v>
      </c>
      <c r="J18" s="12">
        <v>13675</v>
      </c>
      <c r="K18" s="16">
        <v>0.94789999999999996</v>
      </c>
      <c r="L18" s="12">
        <v>1563731</v>
      </c>
      <c r="M18" s="16">
        <v>0.90739999999999998</v>
      </c>
    </row>
    <row r="19" spans="1:36" x14ac:dyDescent="0.25">
      <c r="A19" s="92" t="s">
        <v>61</v>
      </c>
      <c r="B19" s="93"/>
      <c r="C19" s="93"/>
      <c r="D19" s="93"/>
      <c r="E19" s="93"/>
      <c r="F19" s="93"/>
      <c r="G19" s="93"/>
      <c r="H19" s="93"/>
      <c r="I19" s="93"/>
      <c r="J19" s="93"/>
      <c r="K19" s="93"/>
      <c r="L19" s="76"/>
      <c r="M19" s="76"/>
    </row>
    <row r="20" spans="1:36" x14ac:dyDescent="0.25">
      <c r="A20" s="33" t="s">
        <v>16</v>
      </c>
      <c r="B20" s="13">
        <v>31764</v>
      </c>
      <c r="C20" s="17">
        <v>0.82609999999999995</v>
      </c>
      <c r="D20" s="13">
        <v>41616</v>
      </c>
      <c r="E20" s="17">
        <v>0.76980000000000004</v>
      </c>
      <c r="F20" s="13">
        <v>28585</v>
      </c>
      <c r="G20" s="17">
        <v>0.72350000000000003</v>
      </c>
      <c r="H20" s="13">
        <v>40166</v>
      </c>
      <c r="I20" s="17">
        <v>0.84450000000000003</v>
      </c>
      <c r="J20" s="13">
        <v>32968</v>
      </c>
      <c r="K20" s="17">
        <v>0.80259999999999998</v>
      </c>
      <c r="L20" s="13">
        <v>4240858</v>
      </c>
      <c r="M20" s="17">
        <v>0.79290000000000005</v>
      </c>
    </row>
    <row r="21" spans="1:36" x14ac:dyDescent="0.25">
      <c r="A21" s="33" t="s">
        <v>27</v>
      </c>
      <c r="B21" s="13">
        <v>8659</v>
      </c>
      <c r="C21" s="17">
        <v>0.22950000000000001</v>
      </c>
      <c r="D21" s="13">
        <v>15007</v>
      </c>
      <c r="E21" s="17">
        <v>0.28139999999999998</v>
      </c>
      <c r="F21" s="13">
        <v>13102</v>
      </c>
      <c r="G21" s="17">
        <v>0.33539999999999998</v>
      </c>
      <c r="H21" s="13">
        <v>8639</v>
      </c>
      <c r="I21" s="17">
        <v>0.18720000000000001</v>
      </c>
      <c r="J21" s="13">
        <v>10147</v>
      </c>
      <c r="K21" s="17">
        <v>0.2487</v>
      </c>
      <c r="L21" s="13">
        <v>1539564</v>
      </c>
      <c r="M21" s="17">
        <v>0.29060000000000002</v>
      </c>
    </row>
    <row r="22" spans="1:36" x14ac:dyDescent="0.25">
      <c r="A22" s="33" t="s">
        <v>28</v>
      </c>
      <c r="B22" s="13">
        <v>8899</v>
      </c>
      <c r="C22" s="17">
        <v>0.2359</v>
      </c>
      <c r="D22" s="13">
        <v>12297</v>
      </c>
      <c r="E22" s="17">
        <v>0.2306</v>
      </c>
      <c r="F22" s="13">
        <v>4702</v>
      </c>
      <c r="G22" s="17">
        <v>0.12039999999999999</v>
      </c>
      <c r="H22" s="13">
        <v>11120</v>
      </c>
      <c r="I22" s="17">
        <v>0.24099999999999999</v>
      </c>
      <c r="J22" s="13">
        <v>6987</v>
      </c>
      <c r="K22" s="17">
        <v>0.17130000000000001</v>
      </c>
      <c r="L22" s="13">
        <v>1187282</v>
      </c>
      <c r="M22" s="17">
        <v>0.22409999999999999</v>
      </c>
    </row>
    <row r="23" spans="1:36" x14ac:dyDescent="0.25">
      <c r="A23" s="33" t="s">
        <v>81</v>
      </c>
      <c r="B23" s="13">
        <v>20168</v>
      </c>
      <c r="C23" s="17">
        <v>0.53459999999999996</v>
      </c>
      <c r="D23" s="13">
        <v>26032</v>
      </c>
      <c r="E23" s="17">
        <v>0.48809999999999998</v>
      </c>
      <c r="F23" s="13">
        <v>21263</v>
      </c>
      <c r="G23" s="17">
        <v>0.54430000000000001</v>
      </c>
      <c r="H23" s="13">
        <v>26382</v>
      </c>
      <c r="I23" s="17">
        <v>0.57179999999999997</v>
      </c>
      <c r="J23" s="13">
        <v>23660</v>
      </c>
      <c r="K23" s="17">
        <v>0.57999999999999996</v>
      </c>
      <c r="L23" s="13">
        <v>2571287</v>
      </c>
      <c r="M23" s="17">
        <v>0.48530000000000001</v>
      </c>
    </row>
    <row r="24" spans="1:36" x14ac:dyDescent="0.25">
      <c r="A24" s="33" t="s">
        <v>80</v>
      </c>
      <c r="B24" s="13">
        <v>24429</v>
      </c>
      <c r="C24" s="17">
        <v>0.64749999999999996</v>
      </c>
      <c r="D24" s="13">
        <v>28365</v>
      </c>
      <c r="E24" s="17">
        <v>0.53180000000000005</v>
      </c>
      <c r="F24" s="13">
        <v>22250</v>
      </c>
      <c r="G24" s="17">
        <v>0.57010000000000005</v>
      </c>
      <c r="H24" s="13">
        <v>32113</v>
      </c>
      <c r="I24" s="17">
        <v>0.69599999999999995</v>
      </c>
      <c r="J24" s="13">
        <v>26520</v>
      </c>
      <c r="K24" s="17">
        <v>0.65169999999999995</v>
      </c>
      <c r="L24" s="13">
        <v>3291036</v>
      </c>
      <c r="M24" s="17">
        <v>0.62350000000000005</v>
      </c>
    </row>
    <row r="25" spans="1:36" x14ac:dyDescent="0.25">
      <c r="A25" s="33" t="s">
        <v>29</v>
      </c>
      <c r="B25" s="13">
        <v>13825</v>
      </c>
      <c r="C25" s="17">
        <v>0.36009999999999998</v>
      </c>
      <c r="D25" s="13">
        <v>16852</v>
      </c>
      <c r="E25" s="17">
        <v>0.31169999999999998</v>
      </c>
      <c r="F25" s="13">
        <v>12673</v>
      </c>
      <c r="G25" s="17">
        <v>0.32069999999999999</v>
      </c>
      <c r="H25" s="13">
        <v>18722</v>
      </c>
      <c r="I25" s="17">
        <v>0.39360000000000001</v>
      </c>
      <c r="J25" s="13">
        <v>13349</v>
      </c>
      <c r="K25" s="17">
        <v>0.32500000000000001</v>
      </c>
      <c r="L25" s="13">
        <v>1962944</v>
      </c>
      <c r="M25" s="17">
        <v>0.36809999999999998</v>
      </c>
    </row>
    <row r="26" spans="1:36" x14ac:dyDescent="0.25">
      <c r="A26" s="33" t="s">
        <v>74</v>
      </c>
      <c r="B26" s="13">
        <v>35549</v>
      </c>
      <c r="C26" s="17">
        <v>0.92449999999999999</v>
      </c>
      <c r="D26" s="13">
        <v>46655</v>
      </c>
      <c r="E26" s="17">
        <v>0.86539999999999995</v>
      </c>
      <c r="F26" s="13">
        <v>33468</v>
      </c>
      <c r="G26" s="17">
        <v>0.85240000000000005</v>
      </c>
      <c r="H26" s="13">
        <v>43530</v>
      </c>
      <c r="I26" s="17">
        <v>0.91279999999999994</v>
      </c>
      <c r="J26" s="13">
        <v>37420</v>
      </c>
      <c r="K26" s="17">
        <v>0.86299999999999999</v>
      </c>
      <c r="L26" s="13">
        <v>4508662</v>
      </c>
      <c r="M26" s="17">
        <v>0.84240000000000004</v>
      </c>
    </row>
    <row r="27" spans="1:36" x14ac:dyDescent="0.25">
      <c r="A27" s="94" t="s">
        <v>129</v>
      </c>
      <c r="B27" s="95"/>
      <c r="C27" s="95"/>
      <c r="D27" s="95"/>
      <c r="E27" s="95"/>
      <c r="F27" s="95"/>
      <c r="G27" s="95"/>
      <c r="H27" s="95"/>
      <c r="I27" s="95"/>
      <c r="J27" s="95"/>
      <c r="K27" s="96"/>
      <c r="L27" s="97"/>
      <c r="M27" s="97"/>
      <c r="N27" s="11"/>
      <c r="O27" s="11"/>
      <c r="P27" s="11"/>
      <c r="Q27" s="11"/>
      <c r="R27" s="11"/>
      <c r="S27" s="11"/>
      <c r="T27" s="11"/>
      <c r="U27" s="11"/>
      <c r="V27" s="11"/>
      <c r="W27" s="11"/>
      <c r="X27" s="11"/>
      <c r="Y27" s="11"/>
      <c r="Z27" s="11"/>
      <c r="AA27" s="11"/>
      <c r="AB27" s="11"/>
      <c r="AC27" s="11"/>
      <c r="AD27" s="11"/>
      <c r="AE27" s="11"/>
      <c r="AF27" s="11"/>
      <c r="AG27" s="11"/>
      <c r="AH27" s="11"/>
      <c r="AI27" s="11"/>
      <c r="AJ27" s="11"/>
    </row>
    <row r="28" spans="1:36" x14ac:dyDescent="0.25">
      <c r="A28" s="34" t="s">
        <v>125</v>
      </c>
      <c r="B28" s="29" t="s">
        <v>72</v>
      </c>
      <c r="C28" s="29" t="s">
        <v>72</v>
      </c>
      <c r="D28" s="29" t="s">
        <v>72</v>
      </c>
      <c r="E28" s="29" t="s">
        <v>72</v>
      </c>
      <c r="F28" s="29" t="s">
        <v>72</v>
      </c>
      <c r="G28" s="29" t="s">
        <v>72</v>
      </c>
      <c r="H28" s="29" t="s">
        <v>72</v>
      </c>
      <c r="I28" s="29" t="s">
        <v>72</v>
      </c>
      <c r="J28" s="13">
        <v>2417</v>
      </c>
      <c r="K28" s="17">
        <v>0.4476</v>
      </c>
      <c r="L28" s="13">
        <v>369714</v>
      </c>
      <c r="M28" s="17">
        <v>0.49759999999999999</v>
      </c>
      <c r="N28" s="11"/>
      <c r="O28" s="11"/>
      <c r="P28" s="11"/>
      <c r="Q28" s="11"/>
      <c r="R28" s="11"/>
      <c r="S28" s="11"/>
      <c r="T28" s="11"/>
      <c r="U28" s="11"/>
      <c r="V28" s="11"/>
      <c r="W28" s="11"/>
      <c r="X28" s="11"/>
      <c r="Y28" s="11"/>
      <c r="Z28" s="11"/>
      <c r="AA28" s="11"/>
      <c r="AB28" s="11"/>
      <c r="AC28" s="11"/>
      <c r="AD28" s="11"/>
      <c r="AE28" s="11"/>
      <c r="AF28" s="11"/>
      <c r="AG28" s="11"/>
      <c r="AH28" s="11"/>
      <c r="AI28" s="11"/>
      <c r="AJ28" s="11"/>
    </row>
    <row r="29" spans="1:36" x14ac:dyDescent="0.25">
      <c r="A29" s="34" t="s">
        <v>124</v>
      </c>
      <c r="B29" s="29" t="s">
        <v>72</v>
      </c>
      <c r="C29" s="29" t="s">
        <v>72</v>
      </c>
      <c r="D29" s="29" t="s">
        <v>72</v>
      </c>
      <c r="E29" s="29" t="s">
        <v>72</v>
      </c>
      <c r="F29" s="29" t="s">
        <v>72</v>
      </c>
      <c r="G29" s="29" t="s">
        <v>72</v>
      </c>
      <c r="H29" s="29" t="s">
        <v>72</v>
      </c>
      <c r="I29" s="29" t="s">
        <v>72</v>
      </c>
      <c r="J29" s="29" t="s">
        <v>72</v>
      </c>
      <c r="K29" s="29" t="s">
        <v>72</v>
      </c>
      <c r="L29" s="13">
        <v>61434</v>
      </c>
      <c r="M29" s="17">
        <v>8.2699999999999996E-2</v>
      </c>
      <c r="N29" s="11"/>
      <c r="O29" s="11"/>
      <c r="P29" s="11"/>
      <c r="Q29" s="11"/>
      <c r="R29" s="11"/>
      <c r="S29" s="11"/>
      <c r="T29" s="11"/>
      <c r="U29" s="11"/>
      <c r="V29" s="11"/>
      <c r="W29" s="11"/>
      <c r="X29" s="11"/>
      <c r="Y29" s="11"/>
      <c r="Z29" s="11"/>
      <c r="AA29" s="11"/>
      <c r="AB29" s="11"/>
      <c r="AC29" s="11"/>
      <c r="AD29" s="11"/>
      <c r="AE29" s="11"/>
      <c r="AF29" s="11"/>
      <c r="AG29" s="11"/>
      <c r="AH29" s="11"/>
      <c r="AI29" s="11"/>
      <c r="AJ29" s="11"/>
    </row>
    <row r="30" spans="1:36" x14ac:dyDescent="0.25">
      <c r="A30" s="34" t="s">
        <v>128</v>
      </c>
      <c r="B30" s="29" t="s">
        <v>72</v>
      </c>
      <c r="C30" s="29" t="s">
        <v>72</v>
      </c>
      <c r="D30" s="29" t="s">
        <v>72</v>
      </c>
      <c r="E30" s="29" t="s">
        <v>72</v>
      </c>
      <c r="F30" s="29" t="s">
        <v>72</v>
      </c>
      <c r="G30" s="29" t="s">
        <v>72</v>
      </c>
      <c r="H30" s="29" t="s">
        <v>72</v>
      </c>
      <c r="I30" s="29" t="s">
        <v>72</v>
      </c>
      <c r="J30" s="29" t="s">
        <v>72</v>
      </c>
      <c r="K30" s="29" t="s">
        <v>72</v>
      </c>
      <c r="L30" s="13">
        <v>44030</v>
      </c>
      <c r="M30" s="17">
        <v>5.9299999999999999E-2</v>
      </c>
      <c r="N30" s="11"/>
      <c r="O30" s="11"/>
      <c r="P30" s="11"/>
      <c r="Q30" s="11"/>
      <c r="R30" s="11"/>
      <c r="S30" s="11"/>
      <c r="T30" s="11"/>
      <c r="U30" s="11"/>
      <c r="V30" s="11"/>
      <c r="W30" s="11"/>
      <c r="X30" s="11"/>
      <c r="Y30" s="11"/>
      <c r="Z30" s="11"/>
      <c r="AA30" s="11"/>
      <c r="AB30" s="11"/>
      <c r="AC30" s="11"/>
      <c r="AD30" s="11"/>
      <c r="AE30" s="11"/>
      <c r="AF30" s="11"/>
      <c r="AG30" s="11"/>
      <c r="AH30" s="11"/>
      <c r="AI30" s="11"/>
      <c r="AJ30" s="11"/>
    </row>
    <row r="31" spans="1:36" x14ac:dyDescent="0.25">
      <c r="A31" s="34" t="s">
        <v>122</v>
      </c>
      <c r="B31" s="29" t="s">
        <v>72</v>
      </c>
      <c r="C31" s="29" t="s">
        <v>72</v>
      </c>
      <c r="D31" s="29" t="s">
        <v>72</v>
      </c>
      <c r="E31" s="29" t="s">
        <v>72</v>
      </c>
      <c r="F31" s="29" t="s">
        <v>72</v>
      </c>
      <c r="G31" s="29" t="s">
        <v>72</v>
      </c>
      <c r="H31" s="29" t="s">
        <v>72</v>
      </c>
      <c r="I31" s="29" t="s">
        <v>72</v>
      </c>
      <c r="J31" s="29" t="s">
        <v>72</v>
      </c>
      <c r="K31" s="29" t="s">
        <v>72</v>
      </c>
      <c r="L31" s="13">
        <v>36305</v>
      </c>
      <c r="M31" s="17">
        <v>4.8899999999999999E-2</v>
      </c>
      <c r="N31" s="11"/>
      <c r="O31" s="11"/>
      <c r="P31" s="11"/>
      <c r="Q31" s="11"/>
      <c r="R31" s="11"/>
      <c r="S31" s="11"/>
      <c r="T31" s="11"/>
      <c r="U31" s="11"/>
      <c r="V31" s="11"/>
      <c r="W31" s="11"/>
      <c r="X31" s="11"/>
      <c r="Y31" s="11"/>
      <c r="Z31" s="11"/>
      <c r="AA31" s="11"/>
      <c r="AB31" s="11"/>
      <c r="AC31" s="11"/>
      <c r="AD31" s="11"/>
      <c r="AE31" s="11"/>
      <c r="AF31" s="11"/>
      <c r="AG31" s="11"/>
      <c r="AH31" s="11"/>
      <c r="AI31" s="11"/>
      <c r="AJ31" s="11"/>
    </row>
    <row r="32" spans="1:36" x14ac:dyDescent="0.25">
      <c r="A32" s="34" t="s">
        <v>126</v>
      </c>
      <c r="B32" s="29" t="s">
        <v>72</v>
      </c>
      <c r="C32" s="29" t="s">
        <v>72</v>
      </c>
      <c r="D32" s="29" t="s">
        <v>72</v>
      </c>
      <c r="E32" s="29" t="s">
        <v>72</v>
      </c>
      <c r="F32" s="29" t="s">
        <v>72</v>
      </c>
      <c r="G32" s="29" t="s">
        <v>72</v>
      </c>
      <c r="H32" s="29" t="s">
        <v>72</v>
      </c>
      <c r="I32" s="29" t="s">
        <v>72</v>
      </c>
      <c r="J32" s="29" t="s">
        <v>72</v>
      </c>
      <c r="K32" s="29" t="s">
        <v>72</v>
      </c>
      <c r="L32" s="13">
        <v>32022</v>
      </c>
      <c r="M32" s="17">
        <v>4.3099999999999999E-2</v>
      </c>
      <c r="N32" s="11"/>
      <c r="O32" s="11"/>
      <c r="P32" s="11"/>
      <c r="Q32" s="11"/>
      <c r="R32" s="11"/>
      <c r="S32" s="11"/>
      <c r="T32" s="11"/>
      <c r="U32" s="11"/>
      <c r="V32" s="11"/>
      <c r="W32" s="11"/>
      <c r="X32" s="11"/>
      <c r="Y32" s="11"/>
      <c r="Z32" s="11"/>
      <c r="AA32" s="11"/>
      <c r="AB32" s="11"/>
      <c r="AC32" s="11"/>
      <c r="AD32" s="11"/>
      <c r="AE32" s="11"/>
      <c r="AF32" s="11"/>
      <c r="AG32" s="11"/>
      <c r="AH32" s="11"/>
      <c r="AI32" s="11"/>
      <c r="AJ32" s="11"/>
    </row>
    <row r="33" spans="1:36" x14ac:dyDescent="0.25">
      <c r="A33" s="34" t="s">
        <v>127</v>
      </c>
      <c r="B33" s="29" t="s">
        <v>72</v>
      </c>
      <c r="C33" s="29" t="s">
        <v>72</v>
      </c>
      <c r="D33" s="29" t="s">
        <v>72</v>
      </c>
      <c r="E33" s="29" t="s">
        <v>72</v>
      </c>
      <c r="F33" s="29" t="s">
        <v>72</v>
      </c>
      <c r="G33" s="29" t="s">
        <v>72</v>
      </c>
      <c r="H33" s="29" t="s">
        <v>72</v>
      </c>
      <c r="I33" s="29" t="s">
        <v>72</v>
      </c>
      <c r="J33" s="29" t="s">
        <v>72</v>
      </c>
      <c r="K33" s="29" t="s">
        <v>72</v>
      </c>
      <c r="L33" s="13">
        <v>31346</v>
      </c>
      <c r="M33" s="17">
        <v>4.2200000000000001E-2</v>
      </c>
      <c r="N33" s="11"/>
      <c r="O33" s="11"/>
      <c r="P33" s="11"/>
      <c r="Q33" s="11"/>
      <c r="R33" s="11"/>
      <c r="S33" s="11"/>
      <c r="T33" s="11"/>
      <c r="U33" s="11"/>
      <c r="V33" s="11"/>
      <c r="W33" s="11"/>
      <c r="X33" s="11"/>
      <c r="Y33" s="11"/>
      <c r="Z33" s="11"/>
      <c r="AA33" s="11"/>
      <c r="AB33" s="11"/>
      <c r="AC33" s="11"/>
      <c r="AD33" s="11"/>
      <c r="AE33" s="11"/>
      <c r="AF33" s="11"/>
      <c r="AG33" s="11"/>
      <c r="AH33" s="11"/>
      <c r="AI33" s="11"/>
      <c r="AJ33" s="11"/>
    </row>
    <row r="34" spans="1:36" x14ac:dyDescent="0.25">
      <c r="A34" s="34" t="s">
        <v>123</v>
      </c>
      <c r="B34" s="29" t="s">
        <v>72</v>
      </c>
      <c r="C34" s="29" t="s">
        <v>72</v>
      </c>
      <c r="D34" s="29" t="s">
        <v>72</v>
      </c>
      <c r="E34" s="29" t="s">
        <v>72</v>
      </c>
      <c r="F34" s="29" t="s">
        <v>72</v>
      </c>
      <c r="G34" s="29" t="s">
        <v>72</v>
      </c>
      <c r="H34" s="29" t="s">
        <v>72</v>
      </c>
      <c r="I34" s="29" t="s">
        <v>72</v>
      </c>
      <c r="J34" s="29" t="s">
        <v>72</v>
      </c>
      <c r="K34" s="29" t="s">
        <v>72</v>
      </c>
      <c r="L34" s="13">
        <v>23532</v>
      </c>
      <c r="M34" s="17">
        <v>3.1699999999999999E-2</v>
      </c>
      <c r="N34" s="11"/>
      <c r="O34" s="11"/>
      <c r="P34" s="11"/>
      <c r="Q34" s="11"/>
      <c r="R34" s="11"/>
      <c r="S34" s="11"/>
      <c r="T34" s="11"/>
      <c r="U34" s="11"/>
      <c r="V34" s="11"/>
      <c r="W34" s="11"/>
      <c r="X34" s="11"/>
      <c r="Y34" s="11"/>
      <c r="Z34" s="11"/>
      <c r="AA34" s="11"/>
      <c r="AB34" s="11"/>
      <c r="AC34" s="11"/>
      <c r="AD34" s="11"/>
      <c r="AE34" s="11"/>
      <c r="AF34" s="11"/>
      <c r="AG34" s="11"/>
      <c r="AH34" s="11"/>
      <c r="AI34" s="11"/>
      <c r="AJ34" s="11"/>
    </row>
    <row r="35" spans="1:36" x14ac:dyDescent="0.25">
      <c r="A35" s="33" t="s">
        <v>121</v>
      </c>
      <c r="B35" s="29" t="s">
        <v>72</v>
      </c>
      <c r="C35" s="29" t="s">
        <v>72</v>
      </c>
      <c r="D35" s="29" t="s">
        <v>72</v>
      </c>
      <c r="E35" s="29" t="s">
        <v>72</v>
      </c>
      <c r="F35" s="29" t="s">
        <v>72</v>
      </c>
      <c r="G35" s="29" t="s">
        <v>72</v>
      </c>
      <c r="H35" s="29" t="s">
        <v>72</v>
      </c>
      <c r="I35" s="29" t="s">
        <v>72</v>
      </c>
      <c r="J35" s="29">
        <v>1011</v>
      </c>
      <c r="K35" s="29">
        <v>0.18729999999999999</v>
      </c>
      <c r="L35" s="13">
        <v>144671</v>
      </c>
      <c r="M35" s="17">
        <v>0.19470000000000001</v>
      </c>
      <c r="N35" s="11"/>
      <c r="O35" s="11"/>
      <c r="P35" s="11"/>
      <c r="Q35" s="11"/>
      <c r="R35" s="11"/>
      <c r="S35" s="11"/>
      <c r="T35" s="11"/>
      <c r="U35" s="11"/>
      <c r="V35" s="11"/>
      <c r="W35" s="11"/>
      <c r="X35" s="11"/>
      <c r="Y35" s="11"/>
      <c r="Z35" s="11"/>
      <c r="AA35" s="11"/>
      <c r="AB35" s="11"/>
      <c r="AC35" s="11"/>
      <c r="AD35" s="11"/>
      <c r="AE35" s="11"/>
      <c r="AF35" s="11"/>
      <c r="AG35" s="11"/>
      <c r="AH35" s="11"/>
      <c r="AI35" s="11"/>
      <c r="AJ35" s="11"/>
    </row>
    <row r="36" spans="1:36" x14ac:dyDescent="0.25">
      <c r="A36" s="94" t="s">
        <v>75</v>
      </c>
      <c r="B36" s="95"/>
      <c r="C36" s="95"/>
      <c r="D36" s="95"/>
      <c r="E36" s="95"/>
      <c r="F36" s="95"/>
      <c r="G36" s="95"/>
      <c r="H36" s="95"/>
      <c r="I36" s="95"/>
      <c r="J36" s="95"/>
      <c r="K36" s="96"/>
      <c r="L36" s="97"/>
      <c r="M36" s="97"/>
    </row>
    <row r="37" spans="1:36" x14ac:dyDescent="0.25">
      <c r="A37" s="33" t="s">
        <v>13</v>
      </c>
      <c r="B37" s="13">
        <v>31324</v>
      </c>
      <c r="C37" s="17">
        <v>0.81569999999999998</v>
      </c>
      <c r="D37" s="13" t="s">
        <v>72</v>
      </c>
      <c r="E37" s="17" t="s">
        <v>72</v>
      </c>
      <c r="F37" s="13" t="s">
        <v>72</v>
      </c>
      <c r="G37" s="17" t="s">
        <v>72</v>
      </c>
      <c r="H37" s="13" t="s">
        <v>72</v>
      </c>
      <c r="I37" s="17" t="s">
        <v>72</v>
      </c>
      <c r="J37" s="13">
        <v>33811</v>
      </c>
      <c r="K37" s="17">
        <v>0.78539999999999999</v>
      </c>
      <c r="L37" s="13">
        <v>3964426</v>
      </c>
      <c r="M37" s="17">
        <v>0.74739999999999995</v>
      </c>
    </row>
    <row r="38" spans="1:36" x14ac:dyDescent="0.25">
      <c r="A38" s="33" t="s">
        <v>14</v>
      </c>
      <c r="B38" s="13">
        <v>3955</v>
      </c>
      <c r="C38" s="17">
        <v>0.10299999999999999</v>
      </c>
      <c r="D38" s="13" t="s">
        <v>72</v>
      </c>
      <c r="E38" s="17" t="s">
        <v>72</v>
      </c>
      <c r="F38" s="13" t="s">
        <v>72</v>
      </c>
      <c r="G38" s="17" t="s">
        <v>72</v>
      </c>
      <c r="H38" s="13" t="s">
        <v>72</v>
      </c>
      <c r="I38" s="17" t="s">
        <v>72</v>
      </c>
      <c r="J38" s="13">
        <v>2714</v>
      </c>
      <c r="K38" s="17">
        <v>6.3E-2</v>
      </c>
      <c r="L38" s="13">
        <v>379951</v>
      </c>
      <c r="M38" s="17">
        <v>7.1599999999999997E-2</v>
      </c>
    </row>
    <row r="39" spans="1:36" x14ac:dyDescent="0.25">
      <c r="A39" s="33" t="s">
        <v>15</v>
      </c>
      <c r="B39" s="13">
        <v>1432</v>
      </c>
      <c r="C39" s="17">
        <v>3.73E-2</v>
      </c>
      <c r="D39" s="13" t="s">
        <v>72</v>
      </c>
      <c r="E39" s="17" t="s">
        <v>72</v>
      </c>
      <c r="F39" s="13" t="s">
        <v>72</v>
      </c>
      <c r="G39" s="17" t="s">
        <v>72</v>
      </c>
      <c r="H39" s="13" t="s">
        <v>72</v>
      </c>
      <c r="I39" s="17" t="s">
        <v>72</v>
      </c>
      <c r="J39" s="13">
        <v>1741</v>
      </c>
      <c r="K39" s="17">
        <v>4.0399999999999998E-2</v>
      </c>
      <c r="L39" s="13">
        <v>178707</v>
      </c>
      <c r="M39" s="17">
        <v>3.3700000000000001E-2</v>
      </c>
    </row>
    <row r="40" spans="1:36" x14ac:dyDescent="0.25">
      <c r="A40" s="34" t="s">
        <v>157</v>
      </c>
      <c r="B40" s="13">
        <v>1690</v>
      </c>
      <c r="C40" s="17">
        <v>4.3999999999999997E-2</v>
      </c>
      <c r="D40" s="13" t="s">
        <v>72</v>
      </c>
      <c r="E40" s="17" t="s">
        <v>72</v>
      </c>
      <c r="F40" s="13" t="s">
        <v>72</v>
      </c>
      <c r="G40" s="17" t="s">
        <v>72</v>
      </c>
      <c r="H40" s="13" t="s">
        <v>72</v>
      </c>
      <c r="I40" s="17" t="s">
        <v>72</v>
      </c>
      <c r="J40" s="13">
        <v>4785</v>
      </c>
      <c r="K40" s="17">
        <v>0.1111</v>
      </c>
      <c r="L40" s="13">
        <v>781370</v>
      </c>
      <c r="M40" s="17">
        <v>0.14729999999999999</v>
      </c>
    </row>
    <row r="41" spans="1:36" x14ac:dyDescent="0.25">
      <c r="A41" s="94" t="s">
        <v>26</v>
      </c>
      <c r="B41" s="95"/>
      <c r="C41" s="95"/>
      <c r="D41" s="95"/>
      <c r="E41" s="95"/>
      <c r="F41" s="95"/>
      <c r="G41" s="95"/>
      <c r="H41" s="95"/>
      <c r="I41" s="95"/>
      <c r="J41" s="95"/>
      <c r="K41" s="96"/>
      <c r="L41" s="97"/>
      <c r="M41" s="97"/>
    </row>
    <row r="42" spans="1:36" x14ac:dyDescent="0.25">
      <c r="A42" s="33" t="s">
        <v>19</v>
      </c>
      <c r="B42" s="13">
        <v>29288</v>
      </c>
      <c r="C42" s="17">
        <v>0.76170000000000004</v>
      </c>
      <c r="D42" s="13">
        <v>46322</v>
      </c>
      <c r="E42" s="17">
        <v>0.8569</v>
      </c>
      <c r="F42" s="13">
        <v>31001</v>
      </c>
      <c r="G42" s="17">
        <v>0.78459999999999996</v>
      </c>
      <c r="H42" s="13">
        <v>31931</v>
      </c>
      <c r="I42" s="17">
        <v>0.68389999999999995</v>
      </c>
      <c r="J42" s="13">
        <v>34327</v>
      </c>
      <c r="K42" s="17">
        <v>0.8357</v>
      </c>
      <c r="L42" s="13">
        <v>4171963</v>
      </c>
      <c r="M42" s="17">
        <v>0.78169999999999995</v>
      </c>
    </row>
    <row r="43" spans="1:36" x14ac:dyDescent="0.25">
      <c r="A43" s="33" t="s">
        <v>17</v>
      </c>
      <c r="B43" s="13">
        <v>2745</v>
      </c>
      <c r="C43" s="17">
        <v>7.1400000000000005E-2</v>
      </c>
      <c r="D43" s="13">
        <v>5084</v>
      </c>
      <c r="E43" s="17">
        <v>9.4E-2</v>
      </c>
      <c r="F43" s="13">
        <v>2611</v>
      </c>
      <c r="G43" s="17">
        <v>6.6100000000000006E-2</v>
      </c>
      <c r="H43" s="13">
        <v>7409</v>
      </c>
      <c r="I43" s="17">
        <v>0.15870000000000001</v>
      </c>
      <c r="J43" s="13">
        <v>4779</v>
      </c>
      <c r="K43" s="17">
        <v>0.1163</v>
      </c>
      <c r="L43" s="13">
        <v>707190</v>
      </c>
      <c r="M43" s="17">
        <v>0.13250000000000001</v>
      </c>
    </row>
    <row r="44" spans="1:36" x14ac:dyDescent="0.25">
      <c r="A44" s="33" t="s">
        <v>18</v>
      </c>
      <c r="B44" s="13">
        <v>6420</v>
      </c>
      <c r="C44" s="17">
        <v>0.16700000000000001</v>
      </c>
      <c r="D44" s="13">
        <v>2655</v>
      </c>
      <c r="E44" s="17">
        <v>4.9099999999999998E-2</v>
      </c>
      <c r="F44" s="13">
        <v>5899</v>
      </c>
      <c r="G44" s="17">
        <v>0.14929999999999999</v>
      </c>
      <c r="H44" s="13">
        <v>7347</v>
      </c>
      <c r="I44" s="17">
        <v>0.15740000000000001</v>
      </c>
      <c r="J44" s="13">
        <v>1971</v>
      </c>
      <c r="K44" s="17">
        <v>4.8000000000000001E-2</v>
      </c>
      <c r="L44" s="13">
        <v>457771</v>
      </c>
      <c r="M44" s="17">
        <v>8.5800000000000001E-2</v>
      </c>
    </row>
    <row r="45" spans="1:36" x14ac:dyDescent="0.25">
      <c r="A45" s="3" t="s">
        <v>24</v>
      </c>
      <c r="B45" s="13">
        <v>6292</v>
      </c>
      <c r="C45" s="17">
        <v>0.69799999999999995</v>
      </c>
      <c r="D45" s="13">
        <v>5246</v>
      </c>
      <c r="E45" s="17">
        <v>0.69669999999999999</v>
      </c>
      <c r="F45" s="13" t="s">
        <v>72</v>
      </c>
      <c r="G45" s="17" t="s">
        <v>72</v>
      </c>
      <c r="H45" s="13">
        <v>8061</v>
      </c>
      <c r="I45" s="17">
        <v>0.61680000000000001</v>
      </c>
      <c r="J45" s="13">
        <v>4259</v>
      </c>
      <c r="K45" s="17">
        <v>0.65269999999999995</v>
      </c>
      <c r="L45" s="13">
        <v>723516</v>
      </c>
      <c r="M45" s="17">
        <v>0.63649999999999995</v>
      </c>
    </row>
    <row r="46" spans="1:36" x14ac:dyDescent="0.25">
      <c r="A46" s="3" t="s">
        <v>20</v>
      </c>
      <c r="B46" s="13">
        <v>2722</v>
      </c>
      <c r="C46" s="17">
        <v>0.30199999999999999</v>
      </c>
      <c r="D46" s="13">
        <v>2283</v>
      </c>
      <c r="E46" s="17">
        <v>0.30330000000000001</v>
      </c>
      <c r="F46" s="13" t="s">
        <v>72</v>
      </c>
      <c r="G46" s="17" t="s">
        <v>72</v>
      </c>
      <c r="H46" s="13">
        <v>5008</v>
      </c>
      <c r="I46" s="17">
        <v>0.38319999999999999</v>
      </c>
      <c r="J46" s="13">
        <v>2266</v>
      </c>
      <c r="K46" s="17">
        <v>0.3473</v>
      </c>
      <c r="L46" s="13">
        <v>413127</v>
      </c>
      <c r="M46" s="17">
        <v>0.36349999999999999</v>
      </c>
    </row>
    <row r="47" spans="1:36" x14ac:dyDescent="0.25">
      <c r="A47" s="92" t="s">
        <v>60</v>
      </c>
      <c r="B47" s="93"/>
      <c r="C47" s="93"/>
      <c r="D47" s="93"/>
      <c r="E47" s="93"/>
      <c r="F47" s="93"/>
      <c r="G47" s="93"/>
      <c r="H47" s="93"/>
      <c r="I47" s="93"/>
      <c r="J47" s="93"/>
      <c r="K47" s="93"/>
      <c r="L47" s="76"/>
      <c r="M47" s="76"/>
    </row>
    <row r="48" spans="1:36" x14ac:dyDescent="0.25">
      <c r="A48" s="94" t="s">
        <v>34</v>
      </c>
      <c r="B48" s="95"/>
      <c r="C48" s="95"/>
      <c r="D48" s="95"/>
      <c r="E48" s="95"/>
      <c r="F48" s="95"/>
      <c r="G48" s="95"/>
      <c r="H48" s="95"/>
      <c r="I48" s="95"/>
      <c r="J48" s="95"/>
      <c r="K48" s="96"/>
      <c r="L48" s="97"/>
      <c r="M48" s="97"/>
    </row>
    <row r="49" spans="1:36" x14ac:dyDescent="0.25">
      <c r="A49" s="33" t="s">
        <v>67</v>
      </c>
      <c r="B49" s="13">
        <v>4348</v>
      </c>
      <c r="C49" s="17">
        <v>0.11310000000000001</v>
      </c>
      <c r="D49" s="13">
        <v>8027</v>
      </c>
      <c r="E49" s="17">
        <v>0.14860000000000001</v>
      </c>
      <c r="F49" s="13">
        <v>4430</v>
      </c>
      <c r="G49" s="17">
        <v>0.11219999999999999</v>
      </c>
      <c r="H49" s="13">
        <v>9036</v>
      </c>
      <c r="I49" s="17">
        <v>0.1895</v>
      </c>
      <c r="J49" s="13">
        <v>4528</v>
      </c>
      <c r="K49" s="17">
        <v>0.1048</v>
      </c>
      <c r="L49" s="13">
        <v>837470</v>
      </c>
      <c r="M49" s="17">
        <v>0.15679999999999999</v>
      </c>
    </row>
    <row r="50" spans="1:36" x14ac:dyDescent="0.25">
      <c r="A50" s="27" t="s">
        <v>158</v>
      </c>
      <c r="B50" s="29" t="s">
        <v>72</v>
      </c>
      <c r="C50" s="29" t="s">
        <v>72</v>
      </c>
      <c r="D50" s="29" t="s">
        <v>72</v>
      </c>
      <c r="E50" s="29" t="s">
        <v>72</v>
      </c>
      <c r="F50" s="29" t="s">
        <v>72</v>
      </c>
      <c r="G50" s="29" t="s">
        <v>72</v>
      </c>
      <c r="H50" s="29" t="s">
        <v>72</v>
      </c>
      <c r="I50" s="29" t="s">
        <v>72</v>
      </c>
      <c r="J50" s="13">
        <v>3690</v>
      </c>
      <c r="K50" s="17">
        <v>0.83009999999999995</v>
      </c>
      <c r="L50" s="13">
        <v>594433</v>
      </c>
      <c r="M50" s="17">
        <v>0.72519999999999996</v>
      </c>
      <c r="N50" s="11"/>
      <c r="O50" s="11"/>
      <c r="P50" s="11"/>
      <c r="Q50" s="11"/>
      <c r="R50" s="11"/>
      <c r="S50" s="11"/>
      <c r="T50" s="11"/>
      <c r="U50" s="11"/>
      <c r="V50" s="11"/>
      <c r="W50" s="11"/>
      <c r="X50" s="11"/>
      <c r="Y50" s="11"/>
      <c r="Z50" s="11"/>
      <c r="AA50" s="11"/>
      <c r="AB50" s="11"/>
      <c r="AC50" s="11"/>
      <c r="AD50" s="11"/>
      <c r="AE50" s="11"/>
      <c r="AF50" s="11"/>
      <c r="AG50" s="11"/>
      <c r="AH50" s="11"/>
      <c r="AI50" s="11"/>
      <c r="AJ50" s="11"/>
    </row>
    <row r="51" spans="1:36" x14ac:dyDescent="0.25">
      <c r="A51" s="27" t="s">
        <v>159</v>
      </c>
      <c r="B51" s="29" t="s">
        <v>72</v>
      </c>
      <c r="C51" s="29" t="s">
        <v>72</v>
      </c>
      <c r="D51" s="29" t="s">
        <v>72</v>
      </c>
      <c r="E51" s="29" t="s">
        <v>72</v>
      </c>
      <c r="F51" s="29" t="s">
        <v>72</v>
      </c>
      <c r="G51" s="29" t="s">
        <v>72</v>
      </c>
      <c r="H51" s="29" t="s">
        <v>72</v>
      </c>
      <c r="I51" s="29" t="s">
        <v>72</v>
      </c>
      <c r="J51" s="13">
        <v>1216</v>
      </c>
      <c r="K51" s="17">
        <v>0.27350000000000002</v>
      </c>
      <c r="L51" s="13">
        <v>354986</v>
      </c>
      <c r="M51" s="17">
        <v>0.43309999999999998</v>
      </c>
      <c r="N51" s="11"/>
      <c r="O51" s="11"/>
      <c r="P51" s="11"/>
      <c r="Q51" s="11"/>
      <c r="R51" s="11"/>
      <c r="S51" s="11"/>
      <c r="T51" s="11"/>
      <c r="U51" s="11"/>
      <c r="V51" s="11"/>
      <c r="W51" s="11"/>
      <c r="X51" s="11"/>
      <c r="Y51" s="11"/>
      <c r="Z51" s="11"/>
      <c r="AA51" s="11"/>
      <c r="AB51" s="11"/>
      <c r="AC51" s="11"/>
      <c r="AD51" s="11"/>
      <c r="AE51" s="11"/>
      <c r="AF51" s="11"/>
      <c r="AG51" s="11"/>
      <c r="AH51" s="11"/>
      <c r="AI51" s="11"/>
      <c r="AJ51" s="11"/>
    </row>
    <row r="52" spans="1:36" x14ac:dyDescent="0.25">
      <c r="A52" s="33" t="s">
        <v>36</v>
      </c>
      <c r="B52" s="13">
        <v>738.31052</v>
      </c>
      <c r="C52" s="17">
        <v>2.1499999999999998E-2</v>
      </c>
      <c r="D52" s="13">
        <v>2683</v>
      </c>
      <c r="E52" s="17">
        <v>6.3399999999999998E-2</v>
      </c>
      <c r="F52" s="13">
        <v>2224</v>
      </c>
      <c r="G52" s="17">
        <v>6.1899999999999997E-2</v>
      </c>
      <c r="H52" s="13">
        <v>2163</v>
      </c>
      <c r="I52" s="17">
        <v>4.9200000000000001E-2</v>
      </c>
      <c r="J52" s="13">
        <v>2448</v>
      </c>
      <c r="K52" s="17">
        <v>5.9400000000000001E-2</v>
      </c>
      <c r="L52" s="13">
        <v>570212</v>
      </c>
      <c r="M52" s="17">
        <v>0.1138</v>
      </c>
    </row>
    <row r="53" spans="1:36" x14ac:dyDescent="0.25">
      <c r="A53" s="27" t="s">
        <v>158</v>
      </c>
      <c r="B53" s="29" t="s">
        <v>72</v>
      </c>
      <c r="C53" s="29" t="s">
        <v>72</v>
      </c>
      <c r="D53" s="29" t="s">
        <v>72</v>
      </c>
      <c r="E53" s="29" t="s">
        <v>72</v>
      </c>
      <c r="F53" s="29" t="s">
        <v>72</v>
      </c>
      <c r="G53" s="29" t="s">
        <v>72</v>
      </c>
      <c r="H53" s="29" t="s">
        <v>72</v>
      </c>
      <c r="I53" s="29" t="s">
        <v>72</v>
      </c>
      <c r="J53" s="13" t="s">
        <v>72</v>
      </c>
      <c r="K53" s="17" t="s">
        <v>72</v>
      </c>
      <c r="L53" s="13">
        <v>358711</v>
      </c>
      <c r="M53" s="17">
        <v>0.64500000000000002</v>
      </c>
    </row>
    <row r="54" spans="1:36" x14ac:dyDescent="0.25">
      <c r="A54" s="27" t="s">
        <v>159</v>
      </c>
      <c r="B54" s="29" t="s">
        <v>72</v>
      </c>
      <c r="C54" s="29" t="s">
        <v>72</v>
      </c>
      <c r="D54" s="29" t="s">
        <v>72</v>
      </c>
      <c r="E54" s="29" t="s">
        <v>72</v>
      </c>
      <c r="F54" s="29" t="s">
        <v>72</v>
      </c>
      <c r="G54" s="29" t="s">
        <v>72</v>
      </c>
      <c r="H54" s="29" t="s">
        <v>72</v>
      </c>
      <c r="I54" s="29" t="s">
        <v>72</v>
      </c>
      <c r="J54" s="13" t="s">
        <v>72</v>
      </c>
      <c r="K54" s="17" t="s">
        <v>72</v>
      </c>
      <c r="L54" s="13">
        <v>276368</v>
      </c>
      <c r="M54" s="17">
        <v>0.49690000000000001</v>
      </c>
    </row>
    <row r="55" spans="1:36" x14ac:dyDescent="0.25">
      <c r="A55" s="33" t="s">
        <v>35</v>
      </c>
      <c r="B55" s="13">
        <v>894.83596</v>
      </c>
      <c r="C55" s="17">
        <v>2.3699999999999999E-2</v>
      </c>
      <c r="D55" s="13">
        <v>2699</v>
      </c>
      <c r="E55" s="17">
        <v>4.99E-2</v>
      </c>
      <c r="F55" s="13">
        <v>1900</v>
      </c>
      <c r="G55" s="17">
        <v>4.8099999999999997E-2</v>
      </c>
      <c r="H55" s="13">
        <v>2844</v>
      </c>
      <c r="I55" s="17">
        <v>5.9799999999999999E-2</v>
      </c>
      <c r="J55" s="13">
        <v>1591</v>
      </c>
      <c r="K55" s="17">
        <v>3.8699999999999998E-2</v>
      </c>
      <c r="L55" s="13">
        <v>605943</v>
      </c>
      <c r="M55" s="17">
        <v>0.1134</v>
      </c>
    </row>
    <row r="56" spans="1:36" x14ac:dyDescent="0.25">
      <c r="A56" s="27" t="s">
        <v>158</v>
      </c>
      <c r="B56" s="29" t="s">
        <v>72</v>
      </c>
      <c r="C56" s="29" t="s">
        <v>72</v>
      </c>
      <c r="D56" s="29" t="s">
        <v>72</v>
      </c>
      <c r="E56" s="29" t="s">
        <v>72</v>
      </c>
      <c r="F56" s="29" t="s">
        <v>72</v>
      </c>
      <c r="G56" s="29" t="s">
        <v>72</v>
      </c>
      <c r="H56" s="29" t="s">
        <v>72</v>
      </c>
      <c r="I56" s="29" t="s">
        <v>72</v>
      </c>
      <c r="J56" s="13" t="s">
        <v>72</v>
      </c>
      <c r="K56" s="17" t="s">
        <v>72</v>
      </c>
      <c r="L56" s="13">
        <v>459217</v>
      </c>
      <c r="M56" s="17">
        <v>0.76729999999999998</v>
      </c>
    </row>
    <row r="57" spans="1:36" x14ac:dyDescent="0.25">
      <c r="A57" s="27" t="s">
        <v>159</v>
      </c>
      <c r="B57" s="29" t="s">
        <v>72</v>
      </c>
      <c r="C57" s="29" t="s">
        <v>72</v>
      </c>
      <c r="D57" s="29" t="s">
        <v>72</v>
      </c>
      <c r="E57" s="29" t="s">
        <v>72</v>
      </c>
      <c r="F57" s="29" t="s">
        <v>72</v>
      </c>
      <c r="G57" s="29" t="s">
        <v>72</v>
      </c>
      <c r="H57" s="29" t="s">
        <v>72</v>
      </c>
      <c r="I57" s="29" t="s">
        <v>72</v>
      </c>
      <c r="J57" s="29" t="s">
        <v>72</v>
      </c>
      <c r="K57" s="41" t="s">
        <v>72</v>
      </c>
      <c r="L57" s="13">
        <v>223579</v>
      </c>
      <c r="M57" s="17">
        <v>0.37359999999999999</v>
      </c>
    </row>
    <row r="58" spans="1:36" x14ac:dyDescent="0.25">
      <c r="A58" s="33" t="s">
        <v>62</v>
      </c>
      <c r="B58" s="13" t="s">
        <v>72</v>
      </c>
      <c r="C58" s="13" t="s">
        <v>72</v>
      </c>
      <c r="D58" s="13" t="s">
        <v>72</v>
      </c>
      <c r="E58" s="13" t="s">
        <v>72</v>
      </c>
      <c r="F58" s="13">
        <v>1072</v>
      </c>
      <c r="G58" s="17">
        <v>2.7099999999999999E-2</v>
      </c>
      <c r="H58" s="13">
        <v>1756</v>
      </c>
      <c r="I58" s="17">
        <v>3.6900000000000002E-2</v>
      </c>
      <c r="J58" s="13">
        <v>3397</v>
      </c>
      <c r="K58" s="17">
        <v>7.8299999999999995E-2</v>
      </c>
      <c r="L58" s="13">
        <v>296844</v>
      </c>
      <c r="M58" s="17">
        <v>5.5199999999999999E-2</v>
      </c>
    </row>
    <row r="59" spans="1:36" x14ac:dyDescent="0.25">
      <c r="A59" s="27" t="s">
        <v>158</v>
      </c>
      <c r="B59" s="29" t="s">
        <v>72</v>
      </c>
      <c r="C59" s="29" t="s">
        <v>72</v>
      </c>
      <c r="D59" s="29" t="s">
        <v>72</v>
      </c>
      <c r="E59" s="29" t="s">
        <v>72</v>
      </c>
      <c r="F59" s="29" t="s">
        <v>72</v>
      </c>
      <c r="G59" s="29" t="s">
        <v>72</v>
      </c>
      <c r="H59" s="29" t="s">
        <v>72</v>
      </c>
      <c r="I59" s="29" t="s">
        <v>72</v>
      </c>
      <c r="J59" s="29">
        <v>1457</v>
      </c>
      <c r="K59" s="41">
        <v>0.64429999999999998</v>
      </c>
      <c r="L59" s="13">
        <v>185591</v>
      </c>
      <c r="M59" s="17">
        <v>0.64159999999999995</v>
      </c>
      <c r="N59" s="11"/>
      <c r="O59" s="11"/>
      <c r="P59" s="11"/>
      <c r="Q59" s="11"/>
      <c r="R59" s="11"/>
      <c r="S59" s="11"/>
      <c r="T59" s="11"/>
      <c r="U59" s="11"/>
      <c r="V59" s="11"/>
      <c r="W59" s="11"/>
      <c r="X59" s="11"/>
      <c r="Y59" s="11"/>
      <c r="Z59" s="11"/>
      <c r="AA59" s="11"/>
      <c r="AB59" s="11"/>
      <c r="AC59" s="11"/>
      <c r="AD59" s="11"/>
      <c r="AE59" s="11"/>
      <c r="AF59" s="11"/>
      <c r="AG59" s="11"/>
      <c r="AH59" s="11"/>
      <c r="AI59" s="11"/>
      <c r="AJ59" s="11"/>
    </row>
    <row r="60" spans="1:36" x14ac:dyDescent="0.25">
      <c r="A60" s="27" t="s">
        <v>159</v>
      </c>
      <c r="B60" s="29" t="s">
        <v>72</v>
      </c>
      <c r="C60" s="29" t="s">
        <v>72</v>
      </c>
      <c r="D60" s="29" t="s">
        <v>72</v>
      </c>
      <c r="E60" s="29" t="s">
        <v>72</v>
      </c>
      <c r="F60" s="29" t="s">
        <v>72</v>
      </c>
      <c r="G60" s="29" t="s">
        <v>72</v>
      </c>
      <c r="H60" s="29" t="s">
        <v>72</v>
      </c>
      <c r="I60" s="29" t="s">
        <v>72</v>
      </c>
      <c r="J60" s="13" t="s">
        <v>72</v>
      </c>
      <c r="K60" s="17" t="s">
        <v>72</v>
      </c>
      <c r="L60" s="13">
        <v>168922</v>
      </c>
      <c r="M60" s="17">
        <v>0.58399999999999996</v>
      </c>
      <c r="N60" s="11"/>
      <c r="O60" s="11"/>
      <c r="P60" s="11"/>
      <c r="Q60" s="11"/>
      <c r="R60" s="11"/>
      <c r="S60" s="11"/>
      <c r="T60" s="11"/>
      <c r="U60" s="11"/>
      <c r="V60" s="11"/>
      <c r="W60" s="11"/>
      <c r="X60" s="11"/>
      <c r="Y60" s="11"/>
      <c r="Z60" s="11"/>
      <c r="AA60" s="11"/>
      <c r="AB60" s="11"/>
      <c r="AC60" s="11"/>
      <c r="AD60" s="11"/>
      <c r="AE60" s="11"/>
      <c r="AF60" s="11"/>
      <c r="AG60" s="11"/>
      <c r="AH60" s="11"/>
      <c r="AI60" s="11"/>
      <c r="AJ60" s="11"/>
    </row>
    <row r="61" spans="1:36" x14ac:dyDescent="0.25">
      <c r="A61" s="63" t="s">
        <v>173</v>
      </c>
      <c r="B61" s="13" t="s">
        <v>72</v>
      </c>
      <c r="C61" s="13" t="s">
        <v>72</v>
      </c>
      <c r="D61" s="13" t="s">
        <v>72</v>
      </c>
      <c r="E61" s="13" t="s">
        <v>72</v>
      </c>
      <c r="F61" s="13">
        <v>681.84356000000002</v>
      </c>
      <c r="G61" s="17">
        <v>3.9600000000000003E-2</v>
      </c>
      <c r="H61" s="13">
        <v>2534</v>
      </c>
      <c r="I61" s="17">
        <v>0.1217</v>
      </c>
      <c r="J61" s="13">
        <v>1849</v>
      </c>
      <c r="K61" s="17">
        <v>8.9899999999999994E-2</v>
      </c>
      <c r="L61" s="13">
        <v>345778</v>
      </c>
      <c r="M61" s="17">
        <v>0.1328</v>
      </c>
    </row>
    <row r="62" spans="1:36" x14ac:dyDescent="0.25">
      <c r="A62" s="28" t="s">
        <v>104</v>
      </c>
      <c r="B62" s="29" t="s">
        <v>72</v>
      </c>
      <c r="C62" s="29" t="s">
        <v>72</v>
      </c>
      <c r="D62" s="29" t="s">
        <v>72</v>
      </c>
      <c r="E62" s="29" t="s">
        <v>72</v>
      </c>
      <c r="F62" s="29" t="s">
        <v>72</v>
      </c>
      <c r="G62" s="29" t="s">
        <v>72</v>
      </c>
      <c r="H62" s="29" t="s">
        <v>72</v>
      </c>
      <c r="I62" s="29" t="s">
        <v>72</v>
      </c>
      <c r="J62" s="13">
        <v>2463</v>
      </c>
      <c r="K62" s="17">
        <v>5.6800000000000003E-2</v>
      </c>
      <c r="L62" s="13">
        <v>291358</v>
      </c>
      <c r="M62" s="17">
        <v>5.4300000000000001E-2</v>
      </c>
      <c r="N62" s="11"/>
      <c r="O62" s="11"/>
      <c r="P62" s="11"/>
      <c r="Q62" s="11"/>
      <c r="R62" s="11"/>
      <c r="S62" s="11"/>
      <c r="T62" s="11"/>
      <c r="U62" s="11"/>
      <c r="V62" s="11"/>
      <c r="W62" s="11"/>
      <c r="X62" s="11"/>
      <c r="Y62" s="11"/>
      <c r="Z62" s="11"/>
      <c r="AA62" s="11"/>
      <c r="AB62" s="11"/>
      <c r="AC62" s="11"/>
      <c r="AD62" s="11"/>
      <c r="AE62" s="11"/>
      <c r="AF62" s="11"/>
      <c r="AG62" s="11"/>
      <c r="AH62" s="11"/>
      <c r="AI62" s="11"/>
      <c r="AJ62" s="11"/>
    </row>
    <row r="63" spans="1:36" x14ac:dyDescent="0.25">
      <c r="A63" s="28" t="s">
        <v>105</v>
      </c>
      <c r="B63" s="29" t="s">
        <v>72</v>
      </c>
      <c r="C63" s="29" t="s">
        <v>72</v>
      </c>
      <c r="D63" s="29" t="s">
        <v>72</v>
      </c>
      <c r="E63" s="29" t="s">
        <v>72</v>
      </c>
      <c r="F63" s="29" t="s">
        <v>72</v>
      </c>
      <c r="G63" s="29" t="s">
        <v>72</v>
      </c>
      <c r="H63" s="29" t="s">
        <v>72</v>
      </c>
      <c r="I63" s="29" t="s">
        <v>72</v>
      </c>
      <c r="J63" s="13">
        <v>2090</v>
      </c>
      <c r="K63" s="17">
        <v>4.8300000000000003E-2</v>
      </c>
      <c r="L63" s="13">
        <v>295586</v>
      </c>
      <c r="M63" s="17">
        <v>5.5199999999999999E-2</v>
      </c>
      <c r="N63" s="11"/>
      <c r="O63" s="11"/>
      <c r="P63" s="11"/>
      <c r="Q63" s="11"/>
      <c r="R63" s="11"/>
      <c r="S63" s="11"/>
      <c r="T63" s="11"/>
      <c r="U63" s="11"/>
      <c r="V63" s="11"/>
      <c r="W63" s="11"/>
      <c r="X63" s="11"/>
      <c r="Y63" s="11"/>
      <c r="Z63" s="11"/>
      <c r="AA63" s="11"/>
      <c r="AB63" s="11"/>
      <c r="AC63" s="11"/>
      <c r="AD63" s="11"/>
      <c r="AE63" s="11"/>
      <c r="AF63" s="11"/>
      <c r="AG63" s="11"/>
      <c r="AH63" s="11"/>
      <c r="AI63" s="11"/>
      <c r="AJ63" s="11"/>
    </row>
    <row r="64" spans="1:36" x14ac:dyDescent="0.25">
      <c r="A64" s="28" t="s">
        <v>106</v>
      </c>
      <c r="B64" s="29" t="s">
        <v>72</v>
      </c>
      <c r="C64" s="29" t="s">
        <v>72</v>
      </c>
      <c r="D64" s="29" t="s">
        <v>72</v>
      </c>
      <c r="E64" s="29" t="s">
        <v>72</v>
      </c>
      <c r="F64" s="29" t="s">
        <v>72</v>
      </c>
      <c r="G64" s="29" t="s">
        <v>72</v>
      </c>
      <c r="H64" s="29" t="s">
        <v>72</v>
      </c>
      <c r="I64" s="29" t="s">
        <v>72</v>
      </c>
      <c r="J64" s="13">
        <v>1446</v>
      </c>
      <c r="K64" s="17">
        <v>3.5099999999999999E-2</v>
      </c>
      <c r="L64" s="13">
        <v>297652</v>
      </c>
      <c r="M64" s="17">
        <v>5.5500000000000001E-2</v>
      </c>
      <c r="N64" s="11"/>
      <c r="O64" s="11"/>
      <c r="P64" s="11"/>
      <c r="Q64" s="11"/>
      <c r="R64" s="11"/>
      <c r="S64" s="11"/>
      <c r="T64" s="11"/>
      <c r="U64" s="11"/>
      <c r="V64" s="11"/>
      <c r="W64" s="11"/>
      <c r="X64" s="11"/>
      <c r="Y64" s="11"/>
      <c r="Z64" s="11"/>
      <c r="AA64" s="11"/>
      <c r="AB64" s="11"/>
      <c r="AC64" s="11"/>
      <c r="AD64" s="11"/>
      <c r="AE64" s="11"/>
      <c r="AF64" s="11"/>
      <c r="AG64" s="11"/>
      <c r="AH64" s="11"/>
      <c r="AI64" s="11"/>
      <c r="AJ64" s="11"/>
    </row>
    <row r="65" spans="1:36" x14ac:dyDescent="0.25">
      <c r="A65" s="28" t="s">
        <v>107</v>
      </c>
      <c r="B65" s="29" t="s">
        <v>72</v>
      </c>
      <c r="C65" s="29" t="s">
        <v>72</v>
      </c>
      <c r="D65" s="29" t="s">
        <v>72</v>
      </c>
      <c r="E65" s="29" t="s">
        <v>72</v>
      </c>
      <c r="F65" s="29" t="s">
        <v>72</v>
      </c>
      <c r="G65" s="29" t="s">
        <v>72</v>
      </c>
      <c r="H65" s="29" t="s">
        <v>72</v>
      </c>
      <c r="I65" s="29" t="s">
        <v>72</v>
      </c>
      <c r="J65" s="13">
        <v>2167</v>
      </c>
      <c r="K65" s="17">
        <v>5.0200000000000002E-2</v>
      </c>
      <c r="L65" s="13">
        <v>386408</v>
      </c>
      <c r="M65" s="17">
        <v>7.2099999999999997E-2</v>
      </c>
      <c r="N65" s="11"/>
      <c r="O65" s="11"/>
      <c r="P65" s="11"/>
      <c r="Q65" s="11"/>
      <c r="R65" s="11"/>
      <c r="S65" s="11"/>
      <c r="T65" s="11"/>
      <c r="U65" s="11"/>
      <c r="V65" s="11"/>
      <c r="W65" s="11"/>
      <c r="X65" s="11"/>
      <c r="Y65" s="11"/>
      <c r="Z65" s="11"/>
      <c r="AA65" s="11"/>
      <c r="AB65" s="11"/>
      <c r="AC65" s="11"/>
      <c r="AD65" s="11"/>
      <c r="AE65" s="11"/>
      <c r="AF65" s="11"/>
      <c r="AG65" s="11"/>
      <c r="AH65" s="11"/>
      <c r="AI65" s="11"/>
      <c r="AJ65" s="11"/>
    </row>
    <row r="66" spans="1:36" x14ac:dyDescent="0.25">
      <c r="A66" s="92" t="s">
        <v>59</v>
      </c>
      <c r="B66" s="93"/>
      <c r="C66" s="93"/>
      <c r="D66" s="93"/>
      <c r="E66" s="93"/>
      <c r="F66" s="93"/>
      <c r="G66" s="93"/>
      <c r="H66" s="93"/>
      <c r="I66" s="93"/>
      <c r="J66" s="93"/>
      <c r="K66" s="93"/>
      <c r="L66" s="76"/>
      <c r="M66" s="76"/>
    </row>
    <row r="67" spans="1:36" x14ac:dyDescent="0.25">
      <c r="A67" s="33" t="s">
        <v>30</v>
      </c>
      <c r="B67" s="13">
        <v>26792</v>
      </c>
      <c r="C67" s="17">
        <v>0.69679999999999997</v>
      </c>
      <c r="D67" s="13">
        <v>32446</v>
      </c>
      <c r="E67" s="17">
        <v>0.60329999999999995</v>
      </c>
      <c r="F67" s="13">
        <v>25469</v>
      </c>
      <c r="G67" s="17">
        <v>0.64790000000000003</v>
      </c>
      <c r="H67" s="13">
        <v>31367</v>
      </c>
      <c r="I67" s="17">
        <v>0.6593</v>
      </c>
      <c r="J67" s="13">
        <v>28960</v>
      </c>
      <c r="K67" s="17">
        <v>0.67300000000000004</v>
      </c>
      <c r="L67" s="13">
        <v>3549819</v>
      </c>
      <c r="M67" s="17">
        <v>0.66400000000000003</v>
      </c>
    </row>
    <row r="68" spans="1:36" x14ac:dyDescent="0.25">
      <c r="A68" s="33" t="s">
        <v>31</v>
      </c>
      <c r="B68" s="13">
        <v>21035</v>
      </c>
      <c r="C68" s="17">
        <v>0.54800000000000004</v>
      </c>
      <c r="D68" s="13">
        <v>26581</v>
      </c>
      <c r="E68" s="17">
        <v>0.49440000000000001</v>
      </c>
      <c r="F68" s="13">
        <v>19591</v>
      </c>
      <c r="G68" s="17">
        <v>0.4945</v>
      </c>
      <c r="H68" s="13">
        <v>30671</v>
      </c>
      <c r="I68" s="17">
        <v>0.65880000000000005</v>
      </c>
      <c r="J68" s="13">
        <v>27961</v>
      </c>
      <c r="K68" s="17">
        <v>0.65110000000000001</v>
      </c>
      <c r="L68" s="13">
        <v>3726709</v>
      </c>
      <c r="M68" s="17">
        <v>0.7026</v>
      </c>
    </row>
    <row r="69" spans="1:36" x14ac:dyDescent="0.25">
      <c r="A69" s="33" t="s">
        <v>32</v>
      </c>
      <c r="B69" s="13" t="s">
        <v>72</v>
      </c>
      <c r="C69" s="17" t="s">
        <v>72</v>
      </c>
      <c r="D69" s="13" t="s">
        <v>72</v>
      </c>
      <c r="E69" s="17" t="s">
        <v>72</v>
      </c>
      <c r="F69" s="13">
        <v>30286</v>
      </c>
      <c r="G69" s="17">
        <v>0.7732</v>
      </c>
      <c r="H69" s="13">
        <v>39689</v>
      </c>
      <c r="I69" s="17">
        <v>0.84089999999999998</v>
      </c>
      <c r="J69" s="13">
        <v>35716</v>
      </c>
      <c r="K69" s="17">
        <v>0.82469999999999999</v>
      </c>
      <c r="L69" s="13">
        <v>4484274</v>
      </c>
      <c r="M69" s="17">
        <v>0.83830000000000005</v>
      </c>
    </row>
    <row r="70" spans="1:36" x14ac:dyDescent="0.25">
      <c r="A70" s="33" t="s">
        <v>33</v>
      </c>
      <c r="B70" s="13" t="s">
        <v>72</v>
      </c>
      <c r="C70" s="17" t="s">
        <v>72</v>
      </c>
      <c r="D70" s="13" t="s">
        <v>72</v>
      </c>
      <c r="E70" s="17" t="s">
        <v>72</v>
      </c>
      <c r="F70" s="13">
        <v>8882</v>
      </c>
      <c r="G70" s="17">
        <v>0.2268</v>
      </c>
      <c r="H70" s="13">
        <v>7508</v>
      </c>
      <c r="I70" s="17">
        <v>0.15909999999999999</v>
      </c>
      <c r="J70" s="13">
        <v>7591</v>
      </c>
      <c r="K70" s="17">
        <v>0.17530000000000001</v>
      </c>
      <c r="L70" s="13">
        <v>864655</v>
      </c>
      <c r="M70" s="17">
        <v>0.16170000000000001</v>
      </c>
    </row>
    <row r="71" spans="1:36" x14ac:dyDescent="0.25">
      <c r="A71" s="92" t="s">
        <v>78</v>
      </c>
      <c r="B71" s="93"/>
      <c r="C71" s="93"/>
      <c r="D71" s="93"/>
      <c r="E71" s="93"/>
      <c r="F71" s="93"/>
      <c r="G71" s="93"/>
      <c r="H71" s="93"/>
      <c r="I71" s="93"/>
      <c r="J71" s="93"/>
      <c r="K71" s="93"/>
      <c r="L71" s="76"/>
      <c r="M71" s="76"/>
    </row>
    <row r="72" spans="1:36" x14ac:dyDescent="0.25">
      <c r="A72" s="30" t="s">
        <v>161</v>
      </c>
      <c r="B72" s="13" t="s">
        <v>72</v>
      </c>
      <c r="C72" s="13" t="str">
        <f>Colorado!$C$85</f>
        <v>NA</v>
      </c>
      <c r="D72" s="13" t="str">
        <f>Colorado!$D$85</f>
        <v>NA</v>
      </c>
      <c r="E72" s="13" t="str">
        <f>Colorado!$E$85</f>
        <v>NA</v>
      </c>
      <c r="F72" s="13">
        <v>34555</v>
      </c>
      <c r="G72" s="17">
        <v>0.95289999999999997</v>
      </c>
      <c r="H72" s="13">
        <v>39232</v>
      </c>
      <c r="I72" s="17">
        <v>0.89390000000000003</v>
      </c>
      <c r="J72" s="13">
        <v>32773</v>
      </c>
      <c r="K72" s="17">
        <v>0.85089999999999999</v>
      </c>
      <c r="L72" s="13">
        <v>4358606</v>
      </c>
      <c r="M72" s="17">
        <v>0.88219999999999998</v>
      </c>
    </row>
    <row r="73" spans="1:36" x14ac:dyDescent="0.25">
      <c r="A73" s="30" t="s">
        <v>162</v>
      </c>
      <c r="B73" s="13" t="str">
        <f>Colorado!$B$86</f>
        <v>NA</v>
      </c>
      <c r="C73" s="13" t="str">
        <f>Colorado!$C$86</f>
        <v>NA</v>
      </c>
      <c r="D73" s="13" t="str">
        <f>Colorado!$D$86</f>
        <v>NA</v>
      </c>
      <c r="E73" s="13" t="str">
        <f>Colorado!$E$86</f>
        <v>NA</v>
      </c>
      <c r="F73" s="13">
        <v>1708</v>
      </c>
      <c r="G73" s="17">
        <v>4.7100000000000003E-2</v>
      </c>
      <c r="H73" s="13">
        <v>4656</v>
      </c>
      <c r="I73" s="17">
        <v>0.1061</v>
      </c>
      <c r="J73" s="13">
        <v>5744</v>
      </c>
      <c r="K73" s="17">
        <v>0.14910000000000001</v>
      </c>
      <c r="L73" s="13">
        <v>581751</v>
      </c>
      <c r="M73" s="17">
        <v>0.1178</v>
      </c>
    </row>
    <row r="74" spans="1:36" x14ac:dyDescent="0.25">
      <c r="A74" s="64" t="s">
        <v>163</v>
      </c>
      <c r="B74" s="13" t="str">
        <f>Colorado!$B$87</f>
        <v>NA</v>
      </c>
      <c r="C74" s="13" t="str">
        <f>Colorado!$C$87</f>
        <v>NA</v>
      </c>
      <c r="D74" s="13" t="str">
        <f>Colorado!$D$87</f>
        <v>NA</v>
      </c>
      <c r="E74" s="13" t="str">
        <f>Colorado!$E$87</f>
        <v>NA</v>
      </c>
      <c r="F74" s="13">
        <v>3320</v>
      </c>
      <c r="G74" s="17">
        <v>8.9800000000000005E-2</v>
      </c>
      <c r="H74" s="13">
        <v>3715</v>
      </c>
      <c r="I74" s="17">
        <v>8.3599999999999994E-2</v>
      </c>
      <c r="J74" s="13">
        <v>2773</v>
      </c>
      <c r="K74" s="17">
        <v>7.0099999999999996E-2</v>
      </c>
      <c r="L74" s="13">
        <v>381689</v>
      </c>
      <c r="M74" s="17">
        <v>7.5999999999999998E-2</v>
      </c>
    </row>
    <row r="75" spans="1:36" x14ac:dyDescent="0.25">
      <c r="A75" s="32" t="s">
        <v>108</v>
      </c>
      <c r="B75" s="13" t="s">
        <v>72</v>
      </c>
      <c r="C75" s="13" t="s">
        <v>72</v>
      </c>
      <c r="D75" s="13" t="s">
        <v>72</v>
      </c>
      <c r="E75" s="13" t="s">
        <v>72</v>
      </c>
      <c r="F75" s="13" t="s">
        <v>72</v>
      </c>
      <c r="G75" s="13" t="s">
        <v>72</v>
      </c>
      <c r="H75" s="13" t="s">
        <v>72</v>
      </c>
      <c r="I75" s="13" t="s">
        <v>72</v>
      </c>
      <c r="J75" s="13">
        <v>6681</v>
      </c>
      <c r="K75" s="17">
        <v>0.17929999999999999</v>
      </c>
      <c r="L75" s="13">
        <v>800880</v>
      </c>
      <c r="M75" s="17">
        <v>0.1603</v>
      </c>
      <c r="N75" s="11"/>
      <c r="O75" s="11"/>
      <c r="P75" s="11"/>
      <c r="Q75" s="11"/>
      <c r="R75" s="11"/>
      <c r="S75" s="11"/>
      <c r="T75" s="11"/>
      <c r="U75" s="11"/>
      <c r="V75" s="11"/>
      <c r="W75" s="11"/>
      <c r="X75" s="11"/>
      <c r="Y75" s="11"/>
      <c r="Z75" s="11"/>
      <c r="AA75" s="11"/>
      <c r="AB75" s="11"/>
      <c r="AC75" s="11"/>
      <c r="AD75" s="11"/>
      <c r="AE75" s="11"/>
      <c r="AF75" s="11"/>
      <c r="AG75" s="11"/>
      <c r="AH75" s="11"/>
      <c r="AI75" s="11"/>
      <c r="AJ75" s="11"/>
    </row>
    <row r="76" spans="1:36" x14ac:dyDescent="0.25">
      <c r="A76" s="32" t="s">
        <v>109</v>
      </c>
      <c r="B76" s="13" t="s">
        <v>72</v>
      </c>
      <c r="C76" s="13" t="s">
        <v>72</v>
      </c>
      <c r="D76" s="13" t="s">
        <v>72</v>
      </c>
      <c r="E76" s="13" t="s">
        <v>72</v>
      </c>
      <c r="F76" s="13" t="s">
        <v>72</v>
      </c>
      <c r="G76" s="13" t="s">
        <v>72</v>
      </c>
      <c r="H76" s="13" t="s">
        <v>72</v>
      </c>
      <c r="I76" s="13" t="s">
        <v>72</v>
      </c>
      <c r="J76" s="13">
        <v>2520</v>
      </c>
      <c r="K76" s="17">
        <v>6.3700000000000007E-2</v>
      </c>
      <c r="L76" s="13">
        <v>734096</v>
      </c>
      <c r="M76" s="17">
        <v>0.1462</v>
      </c>
      <c r="N76" s="11"/>
      <c r="O76" s="11"/>
      <c r="P76" s="11"/>
      <c r="Q76" s="11"/>
      <c r="R76" s="11"/>
      <c r="S76" s="11"/>
      <c r="T76" s="11"/>
      <c r="U76" s="11"/>
      <c r="V76" s="11"/>
      <c r="W76" s="11"/>
      <c r="X76" s="11"/>
      <c r="Y76" s="11"/>
      <c r="Z76" s="11"/>
      <c r="AA76" s="11"/>
      <c r="AB76" s="11"/>
      <c r="AC76" s="11"/>
      <c r="AD76" s="11"/>
      <c r="AE76" s="11"/>
      <c r="AF76" s="11"/>
      <c r="AG76" s="11"/>
      <c r="AH76" s="11"/>
      <c r="AI76" s="11"/>
      <c r="AJ76" s="11"/>
    </row>
    <row r="77" spans="1:36" x14ac:dyDescent="0.25">
      <c r="A77" s="92" t="s">
        <v>57</v>
      </c>
      <c r="B77" s="93"/>
      <c r="C77" s="93"/>
      <c r="D77" s="93"/>
      <c r="E77" s="93"/>
      <c r="F77" s="93"/>
      <c r="G77" s="93"/>
      <c r="H77" s="93"/>
      <c r="I77" s="93"/>
      <c r="J77" s="93"/>
      <c r="K77" s="93"/>
      <c r="L77" s="76"/>
      <c r="M77" s="76"/>
    </row>
    <row r="78" spans="1:36" x14ac:dyDescent="0.25">
      <c r="A78" s="4" t="s">
        <v>52</v>
      </c>
      <c r="B78" s="13">
        <v>34189</v>
      </c>
      <c r="C78" s="17">
        <v>0.89090000000000003</v>
      </c>
      <c r="D78" s="13">
        <v>43713</v>
      </c>
      <c r="E78" s="17">
        <v>0.80879999999999996</v>
      </c>
      <c r="F78" s="13">
        <v>35573</v>
      </c>
      <c r="G78" s="17">
        <v>0.90049999999999997</v>
      </c>
      <c r="H78" s="13">
        <v>41717</v>
      </c>
      <c r="I78" s="17">
        <v>0.87480000000000002</v>
      </c>
      <c r="J78" s="13">
        <v>37165</v>
      </c>
      <c r="K78" s="17">
        <v>0.85709999999999997</v>
      </c>
      <c r="L78" s="13">
        <v>4648603</v>
      </c>
      <c r="M78" s="17">
        <v>0.86619999999999997</v>
      </c>
    </row>
    <row r="79" spans="1:36" x14ac:dyDescent="0.25">
      <c r="A79" s="4" t="s">
        <v>53</v>
      </c>
      <c r="B79" s="13">
        <v>4186</v>
      </c>
      <c r="C79" s="17">
        <v>0.1091</v>
      </c>
      <c r="D79" s="13">
        <v>10337</v>
      </c>
      <c r="E79" s="17">
        <v>0.19120000000000001</v>
      </c>
      <c r="F79" s="13">
        <v>3931</v>
      </c>
      <c r="G79" s="17">
        <v>9.9500000000000005E-2</v>
      </c>
      <c r="H79" s="13">
        <v>5972</v>
      </c>
      <c r="I79" s="17">
        <v>0.12520000000000001</v>
      </c>
      <c r="J79" s="13">
        <v>6197</v>
      </c>
      <c r="K79" s="17">
        <v>0.1429</v>
      </c>
      <c r="L79" s="13">
        <v>717838</v>
      </c>
      <c r="M79" s="17">
        <v>0.1338</v>
      </c>
    </row>
    <row r="80" spans="1:36" x14ac:dyDescent="0.25">
      <c r="A80" s="30" t="s">
        <v>164</v>
      </c>
      <c r="B80" s="13">
        <v>5538</v>
      </c>
      <c r="C80" s="17">
        <v>0.1933</v>
      </c>
      <c r="D80" s="13">
        <v>8569</v>
      </c>
      <c r="E80" s="17">
        <v>0.2074</v>
      </c>
      <c r="F80" s="13">
        <v>5230</v>
      </c>
      <c r="G80" s="17">
        <v>0.1757</v>
      </c>
      <c r="H80" s="13">
        <v>10647</v>
      </c>
      <c r="I80" s="17">
        <v>0.29880000000000001</v>
      </c>
      <c r="J80" s="36">
        <v>7626</v>
      </c>
      <c r="K80" s="37">
        <v>0.2316</v>
      </c>
      <c r="L80" s="36">
        <v>1005546</v>
      </c>
      <c r="M80" s="37">
        <v>0.2447</v>
      </c>
    </row>
    <row r="81" spans="1:36" x14ac:dyDescent="0.25">
      <c r="A81" s="92" t="s">
        <v>56</v>
      </c>
      <c r="B81" s="93"/>
      <c r="C81" s="93"/>
      <c r="D81" s="93"/>
      <c r="E81" s="93"/>
      <c r="F81" s="93"/>
      <c r="G81" s="93"/>
      <c r="H81" s="93"/>
      <c r="I81" s="93"/>
      <c r="J81" s="93"/>
      <c r="K81" s="93"/>
      <c r="L81" s="76"/>
      <c r="M81" s="76"/>
    </row>
    <row r="82" spans="1:36" x14ac:dyDescent="0.25">
      <c r="A82" s="30" t="s">
        <v>165</v>
      </c>
      <c r="B82" s="13" t="s">
        <v>72</v>
      </c>
      <c r="C82" s="17" t="s">
        <v>72</v>
      </c>
      <c r="D82" s="13" t="s">
        <v>72</v>
      </c>
      <c r="E82" s="13" t="s">
        <v>72</v>
      </c>
      <c r="F82" s="17" t="s">
        <v>72</v>
      </c>
      <c r="G82" s="13" t="s">
        <v>72</v>
      </c>
      <c r="H82" s="13" t="s">
        <v>72</v>
      </c>
      <c r="I82" s="17" t="s">
        <v>72</v>
      </c>
      <c r="J82" s="13" t="s">
        <v>72</v>
      </c>
      <c r="K82" s="17" t="s">
        <v>72</v>
      </c>
      <c r="L82" s="39">
        <v>282050</v>
      </c>
      <c r="M82" s="40">
        <v>0.84570000000000001</v>
      </c>
    </row>
    <row r="83" spans="1:36" x14ac:dyDescent="0.25">
      <c r="A83" s="31" t="s">
        <v>166</v>
      </c>
      <c r="B83" s="13" t="s">
        <v>72</v>
      </c>
      <c r="C83" s="17" t="s">
        <v>72</v>
      </c>
      <c r="D83" s="13" t="s">
        <v>72</v>
      </c>
      <c r="E83" s="13" t="s">
        <v>72</v>
      </c>
      <c r="F83" s="17" t="s">
        <v>72</v>
      </c>
      <c r="G83" s="13" t="s">
        <v>72</v>
      </c>
      <c r="H83" s="13" t="s">
        <v>72</v>
      </c>
      <c r="I83" s="17" t="s">
        <v>72</v>
      </c>
      <c r="J83" s="13">
        <v>7294</v>
      </c>
      <c r="K83" s="17">
        <v>0.27029999999999998</v>
      </c>
      <c r="L83" s="13">
        <v>902647</v>
      </c>
      <c r="M83" s="17">
        <v>0.2586</v>
      </c>
      <c r="N83" s="11"/>
      <c r="O83" s="11"/>
      <c r="P83" s="11"/>
      <c r="Q83" s="11"/>
      <c r="R83" s="11"/>
      <c r="S83" s="11"/>
      <c r="T83" s="11"/>
      <c r="U83" s="11"/>
      <c r="V83" s="11"/>
      <c r="W83" s="11"/>
      <c r="X83" s="11"/>
      <c r="Y83" s="11"/>
      <c r="Z83" s="11"/>
      <c r="AA83" s="11"/>
      <c r="AB83" s="11"/>
      <c r="AC83" s="11"/>
      <c r="AD83" s="11"/>
      <c r="AE83" s="11"/>
      <c r="AF83" s="11"/>
      <c r="AG83" s="11"/>
      <c r="AH83" s="11"/>
      <c r="AI83" s="11"/>
      <c r="AJ83" s="11"/>
    </row>
    <row r="84" spans="1:36" x14ac:dyDescent="0.25">
      <c r="A84" s="94" t="s">
        <v>34</v>
      </c>
      <c r="B84" s="95"/>
      <c r="C84" s="95"/>
      <c r="D84" s="95"/>
      <c r="E84" s="95"/>
      <c r="F84" s="95"/>
      <c r="G84" s="95"/>
      <c r="H84" s="95"/>
      <c r="I84" s="95"/>
      <c r="J84" s="95"/>
      <c r="K84" s="96"/>
      <c r="L84" s="97"/>
      <c r="M84" s="97"/>
    </row>
    <row r="85" spans="1:36" x14ac:dyDescent="0.25">
      <c r="A85" s="4" t="s">
        <v>41</v>
      </c>
      <c r="B85" s="13">
        <v>4873</v>
      </c>
      <c r="C85" s="17">
        <v>0.12670000000000001</v>
      </c>
      <c r="D85" s="13">
        <v>9922</v>
      </c>
      <c r="E85" s="17">
        <v>0.1835</v>
      </c>
      <c r="F85" s="13">
        <v>5601</v>
      </c>
      <c r="G85" s="17">
        <v>0.14130000000000001</v>
      </c>
      <c r="H85" s="13">
        <v>4849</v>
      </c>
      <c r="I85" s="17">
        <v>0.1017</v>
      </c>
      <c r="J85" s="13">
        <v>3666</v>
      </c>
      <c r="K85" s="17">
        <v>8.4500000000000006E-2</v>
      </c>
      <c r="L85" s="13">
        <v>572036</v>
      </c>
      <c r="M85" s="17">
        <v>0.1066</v>
      </c>
    </row>
    <row r="86" spans="1:36" x14ac:dyDescent="0.25">
      <c r="A86" s="4" t="s">
        <v>42</v>
      </c>
      <c r="B86" s="13">
        <v>4552</v>
      </c>
      <c r="C86" s="17">
        <v>0.11840000000000001</v>
      </c>
      <c r="D86" s="13">
        <v>7563</v>
      </c>
      <c r="E86" s="17">
        <v>0.1406</v>
      </c>
      <c r="F86" s="13">
        <v>2734</v>
      </c>
      <c r="G86" s="17">
        <v>6.9099999999999995E-2</v>
      </c>
      <c r="H86" s="13">
        <v>4649</v>
      </c>
      <c r="I86" s="17">
        <v>9.7500000000000003E-2</v>
      </c>
      <c r="J86" s="13">
        <v>3416</v>
      </c>
      <c r="K86" s="17">
        <v>7.9100000000000004E-2</v>
      </c>
      <c r="L86" s="13">
        <v>543610</v>
      </c>
      <c r="M86" s="17">
        <v>0.1013</v>
      </c>
    </row>
    <row r="87" spans="1:36" x14ac:dyDescent="0.25">
      <c r="A87" s="4" t="s">
        <v>43</v>
      </c>
      <c r="B87" s="13">
        <v>4070</v>
      </c>
      <c r="C87" s="17">
        <v>0.10589999999999999</v>
      </c>
      <c r="D87" s="13">
        <v>3754</v>
      </c>
      <c r="E87" s="17">
        <v>6.9400000000000003E-2</v>
      </c>
      <c r="F87" s="13">
        <v>3842</v>
      </c>
      <c r="G87" s="17">
        <v>0.1014</v>
      </c>
      <c r="H87" s="13">
        <v>2858</v>
      </c>
      <c r="I87" s="17">
        <v>6.0100000000000001E-2</v>
      </c>
      <c r="J87" s="13">
        <v>3340</v>
      </c>
      <c r="K87" s="17">
        <v>7.7100000000000002E-2</v>
      </c>
      <c r="L87" s="13">
        <v>603207</v>
      </c>
      <c r="M87" s="17">
        <v>0.1125</v>
      </c>
    </row>
    <row r="88" spans="1:36" x14ac:dyDescent="0.25">
      <c r="A88" s="4" t="s">
        <v>44</v>
      </c>
      <c r="B88" s="13">
        <v>7402</v>
      </c>
      <c r="C88" s="17">
        <v>0.1925</v>
      </c>
      <c r="D88" s="13">
        <v>17832</v>
      </c>
      <c r="E88" s="17">
        <v>0.32979999999999998</v>
      </c>
      <c r="F88" s="13">
        <v>8458</v>
      </c>
      <c r="G88" s="17">
        <v>0.21340000000000001</v>
      </c>
      <c r="H88" s="13">
        <v>7158</v>
      </c>
      <c r="I88" s="17">
        <v>0.15010000000000001</v>
      </c>
      <c r="J88" s="13">
        <v>5077</v>
      </c>
      <c r="K88" s="17">
        <v>0.11799999999999999</v>
      </c>
      <c r="L88" s="13">
        <v>841262</v>
      </c>
      <c r="M88" s="17">
        <v>0.1575</v>
      </c>
    </row>
    <row r="89" spans="1:36" x14ac:dyDescent="0.25">
      <c r="A89" s="4" t="s">
        <v>45</v>
      </c>
      <c r="B89" s="13">
        <v>8743</v>
      </c>
      <c r="C89" s="17">
        <v>0.23200000000000001</v>
      </c>
      <c r="D89" s="13">
        <v>12584</v>
      </c>
      <c r="E89" s="17">
        <v>0.23319999999999999</v>
      </c>
      <c r="F89" s="13">
        <v>11587</v>
      </c>
      <c r="G89" s="17">
        <v>0.29399999999999998</v>
      </c>
      <c r="H89" s="13">
        <v>5922</v>
      </c>
      <c r="I89" s="17">
        <v>0.12479999999999999</v>
      </c>
      <c r="J89" s="13">
        <v>4430</v>
      </c>
      <c r="K89" s="17">
        <v>0.1028</v>
      </c>
      <c r="L89" s="13">
        <v>749404</v>
      </c>
      <c r="M89" s="17">
        <v>0.1401</v>
      </c>
    </row>
    <row r="90" spans="1:36" x14ac:dyDescent="0.25">
      <c r="A90" s="92" t="s">
        <v>73</v>
      </c>
      <c r="B90" s="93"/>
      <c r="C90" s="93"/>
      <c r="D90" s="93"/>
      <c r="E90" s="93"/>
      <c r="F90" s="93"/>
      <c r="G90" s="93"/>
      <c r="H90" s="93"/>
      <c r="I90" s="93"/>
      <c r="J90" s="93"/>
      <c r="K90" s="93"/>
      <c r="L90" s="76"/>
      <c r="M90" s="76"/>
    </row>
    <row r="91" spans="1:36" s="10" customFormat="1" x14ac:dyDescent="0.25">
      <c r="A91" s="30" t="s">
        <v>110</v>
      </c>
      <c r="B91" s="29" t="s">
        <v>72</v>
      </c>
      <c r="C91" s="29" t="s">
        <v>72</v>
      </c>
      <c r="D91" s="29" t="s">
        <v>72</v>
      </c>
      <c r="E91" s="29" t="s">
        <v>72</v>
      </c>
      <c r="F91" s="29" t="s">
        <v>72</v>
      </c>
      <c r="G91" s="29" t="s">
        <v>72</v>
      </c>
      <c r="H91" s="29" t="s">
        <v>72</v>
      </c>
      <c r="I91" s="29" t="s">
        <v>72</v>
      </c>
      <c r="J91" s="13">
        <v>2882</v>
      </c>
      <c r="K91" s="17">
        <v>8.7400000000000005E-2</v>
      </c>
      <c r="L91" s="13">
        <v>293472</v>
      </c>
      <c r="M91" s="17">
        <v>6.9699999999999998E-2</v>
      </c>
      <c r="N91" s="11"/>
      <c r="O91" s="11"/>
      <c r="P91" s="11"/>
      <c r="Q91" s="11"/>
      <c r="R91" s="11"/>
      <c r="S91" s="11"/>
      <c r="T91" s="11"/>
      <c r="U91" s="11"/>
      <c r="V91" s="11"/>
      <c r="W91" s="11"/>
      <c r="X91" s="11"/>
      <c r="Y91" s="11"/>
      <c r="Z91" s="11"/>
      <c r="AA91" s="11"/>
      <c r="AB91" s="11"/>
      <c r="AC91" s="11"/>
      <c r="AD91" s="11"/>
      <c r="AE91" s="11"/>
      <c r="AF91" s="11"/>
      <c r="AG91" s="11"/>
      <c r="AH91" s="11"/>
      <c r="AI91" s="11"/>
      <c r="AJ91" s="11"/>
    </row>
    <row r="92" spans="1:36" x14ac:dyDescent="0.25">
      <c r="A92" s="94" t="s">
        <v>77</v>
      </c>
      <c r="B92" s="95"/>
      <c r="C92" s="95"/>
      <c r="D92" s="95"/>
      <c r="E92" s="95"/>
      <c r="F92" s="95"/>
      <c r="G92" s="95"/>
      <c r="H92" s="95"/>
      <c r="I92" s="95"/>
      <c r="J92" s="95"/>
      <c r="K92" s="96"/>
      <c r="L92" s="97"/>
      <c r="M92" s="97"/>
    </row>
    <row r="93" spans="1:36" x14ac:dyDescent="0.25">
      <c r="A93" s="4" t="s">
        <v>63</v>
      </c>
      <c r="B93" s="13" t="s">
        <v>72</v>
      </c>
      <c r="C93" s="17" t="s">
        <v>72</v>
      </c>
      <c r="D93" s="14">
        <v>18167</v>
      </c>
      <c r="E93" s="18">
        <v>0.33800000000000002</v>
      </c>
      <c r="F93" s="14">
        <v>10136</v>
      </c>
      <c r="G93" s="18">
        <v>0.26629999999999998</v>
      </c>
      <c r="H93" s="14">
        <v>13205</v>
      </c>
      <c r="I93" s="18">
        <v>0.30299999999999999</v>
      </c>
      <c r="J93" s="14">
        <v>15266</v>
      </c>
      <c r="K93" s="18">
        <v>0.37519999999999998</v>
      </c>
      <c r="L93" s="14">
        <v>1850553</v>
      </c>
      <c r="M93" s="18">
        <v>0.37969999999999998</v>
      </c>
    </row>
    <row r="94" spans="1:36" x14ac:dyDescent="0.25">
      <c r="A94" s="4" t="s">
        <v>64</v>
      </c>
      <c r="B94" s="13" t="s">
        <v>72</v>
      </c>
      <c r="C94" s="17" t="s">
        <v>72</v>
      </c>
      <c r="D94" s="14">
        <v>18636</v>
      </c>
      <c r="E94" s="18">
        <v>0.34670000000000001</v>
      </c>
      <c r="F94" s="14">
        <v>11809</v>
      </c>
      <c r="G94" s="18">
        <v>0.31030000000000002</v>
      </c>
      <c r="H94" s="14">
        <v>19120</v>
      </c>
      <c r="I94" s="18">
        <v>0.43869999999999998</v>
      </c>
      <c r="J94" s="14">
        <v>12939</v>
      </c>
      <c r="K94" s="18">
        <v>0.318</v>
      </c>
      <c r="L94" s="14">
        <v>1806627</v>
      </c>
      <c r="M94" s="18">
        <v>0.37069999999999997</v>
      </c>
    </row>
    <row r="95" spans="1:36" x14ac:dyDescent="0.25">
      <c r="A95" s="4" t="s">
        <v>66</v>
      </c>
      <c r="B95" s="13" t="s">
        <v>72</v>
      </c>
      <c r="C95" s="17" t="s">
        <v>72</v>
      </c>
      <c r="D95" s="14">
        <v>5011</v>
      </c>
      <c r="E95" s="18">
        <v>9.3200000000000005E-2</v>
      </c>
      <c r="F95" s="14">
        <v>7513</v>
      </c>
      <c r="G95" s="18">
        <v>0.19739999999999999</v>
      </c>
      <c r="H95" s="14">
        <v>2800</v>
      </c>
      <c r="I95" s="18">
        <v>6.4299999999999996E-2</v>
      </c>
      <c r="J95" s="14">
        <v>5194</v>
      </c>
      <c r="K95" s="18">
        <v>0.12759999999999999</v>
      </c>
      <c r="L95" s="14">
        <v>485160</v>
      </c>
      <c r="M95" s="18">
        <v>9.9599999999999994E-2</v>
      </c>
    </row>
    <row r="96" spans="1:36" x14ac:dyDescent="0.25">
      <c r="A96" s="4" t="s">
        <v>65</v>
      </c>
      <c r="B96" s="13" t="s">
        <v>72</v>
      </c>
      <c r="C96" s="17" t="s">
        <v>72</v>
      </c>
      <c r="D96" s="14">
        <v>11935</v>
      </c>
      <c r="E96" s="18">
        <v>0.222</v>
      </c>
      <c r="F96" s="14">
        <v>8599</v>
      </c>
      <c r="G96" s="18">
        <v>0.22600000000000001</v>
      </c>
      <c r="H96" s="14">
        <v>8458</v>
      </c>
      <c r="I96" s="18">
        <v>0.19409999999999999</v>
      </c>
      <c r="J96" s="14">
        <v>7292</v>
      </c>
      <c r="K96" s="18">
        <v>0.1792</v>
      </c>
      <c r="L96" s="14">
        <v>730908</v>
      </c>
      <c r="M96" s="18">
        <v>0.15</v>
      </c>
    </row>
    <row r="97" spans="1:36" x14ac:dyDescent="0.25">
      <c r="A97" s="94" t="s">
        <v>76</v>
      </c>
      <c r="B97" s="95"/>
      <c r="C97" s="95"/>
      <c r="D97" s="95"/>
      <c r="E97" s="95"/>
      <c r="F97" s="95"/>
      <c r="G97" s="95"/>
      <c r="H97" s="95"/>
      <c r="I97" s="95"/>
      <c r="J97" s="95"/>
      <c r="K97" s="96"/>
      <c r="L97" s="97"/>
      <c r="M97" s="97"/>
    </row>
    <row r="98" spans="1:36" x14ac:dyDescent="0.25">
      <c r="A98" s="4" t="s">
        <v>63</v>
      </c>
      <c r="B98" s="13" t="s">
        <v>72</v>
      </c>
      <c r="C98" s="17" t="s">
        <v>72</v>
      </c>
      <c r="D98" s="14">
        <v>7210</v>
      </c>
      <c r="E98" s="18">
        <v>0.14530000000000001</v>
      </c>
      <c r="F98" s="14">
        <v>4835</v>
      </c>
      <c r="G98" s="18">
        <v>0.13320000000000001</v>
      </c>
      <c r="H98" s="14">
        <v>4367</v>
      </c>
      <c r="I98" s="18">
        <v>0.10780000000000001</v>
      </c>
      <c r="J98" s="14">
        <v>8189</v>
      </c>
      <c r="K98" s="18">
        <v>0.22120000000000001</v>
      </c>
      <c r="L98" s="14">
        <v>720710</v>
      </c>
      <c r="M98" s="18">
        <v>0.16170000000000001</v>
      </c>
    </row>
    <row r="99" spans="1:36" x14ac:dyDescent="0.25">
      <c r="A99" s="4" t="s">
        <v>64</v>
      </c>
      <c r="B99" s="13" t="s">
        <v>72</v>
      </c>
      <c r="C99" s="17" t="s">
        <v>72</v>
      </c>
      <c r="D99" s="14">
        <v>13884</v>
      </c>
      <c r="E99" s="18">
        <v>0.27989999999999998</v>
      </c>
      <c r="F99" s="14">
        <v>10734</v>
      </c>
      <c r="G99" s="18">
        <v>0.29570000000000002</v>
      </c>
      <c r="H99" s="14">
        <v>14772</v>
      </c>
      <c r="I99" s="18">
        <v>0.36480000000000001</v>
      </c>
      <c r="J99" s="14">
        <v>8169</v>
      </c>
      <c r="K99" s="18">
        <v>0.22070000000000001</v>
      </c>
      <c r="L99" s="14">
        <v>1435564</v>
      </c>
      <c r="M99" s="18">
        <v>0.3221</v>
      </c>
    </row>
    <row r="100" spans="1:36" x14ac:dyDescent="0.25">
      <c r="A100" s="4" t="s">
        <v>66</v>
      </c>
      <c r="B100" s="13" t="s">
        <v>72</v>
      </c>
      <c r="C100" s="17" t="s">
        <v>72</v>
      </c>
      <c r="D100" s="14">
        <v>11778</v>
      </c>
      <c r="E100" s="18">
        <v>0.2374</v>
      </c>
      <c r="F100" s="14">
        <v>8215</v>
      </c>
      <c r="G100" s="18">
        <v>0.2263</v>
      </c>
      <c r="H100" s="14">
        <v>8862</v>
      </c>
      <c r="I100" s="18">
        <v>0.21879999999999999</v>
      </c>
      <c r="J100" s="14">
        <v>9545</v>
      </c>
      <c r="K100" s="18">
        <v>0.25790000000000002</v>
      </c>
      <c r="L100" s="14">
        <v>1028616</v>
      </c>
      <c r="M100" s="18">
        <v>0.23080000000000001</v>
      </c>
    </row>
    <row r="101" spans="1:36" x14ac:dyDescent="0.25">
      <c r="A101" s="4" t="s">
        <v>65</v>
      </c>
      <c r="B101" s="13" t="s">
        <v>72</v>
      </c>
      <c r="C101" s="17" t="s">
        <v>72</v>
      </c>
      <c r="D101" s="14">
        <v>16740</v>
      </c>
      <c r="E101" s="18">
        <v>0.33739999999999998</v>
      </c>
      <c r="F101" s="14">
        <v>12518</v>
      </c>
      <c r="G101" s="18">
        <v>0.3448</v>
      </c>
      <c r="H101" s="14">
        <v>12496</v>
      </c>
      <c r="I101" s="18">
        <v>0.30859999999999999</v>
      </c>
      <c r="J101" s="14">
        <v>11114</v>
      </c>
      <c r="K101" s="18">
        <v>0.30020000000000002</v>
      </c>
      <c r="L101" s="14">
        <v>1272688</v>
      </c>
      <c r="M101" s="18">
        <v>0.28549999999999998</v>
      </c>
    </row>
    <row r="102" spans="1:36" x14ac:dyDescent="0.25">
      <c r="A102" s="92" t="s">
        <v>111</v>
      </c>
      <c r="B102" s="93"/>
      <c r="C102" s="93"/>
      <c r="D102" s="93"/>
      <c r="E102" s="93"/>
      <c r="F102" s="93"/>
      <c r="G102" s="93"/>
      <c r="H102" s="93"/>
      <c r="I102" s="93"/>
      <c r="J102" s="93"/>
      <c r="K102" s="93"/>
      <c r="L102" s="76"/>
      <c r="M102" s="76"/>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row>
    <row r="103" spans="1:36" x14ac:dyDescent="0.25">
      <c r="A103" s="30" t="s">
        <v>167</v>
      </c>
      <c r="B103" s="29" t="s">
        <v>72</v>
      </c>
      <c r="C103" s="29" t="s">
        <v>72</v>
      </c>
      <c r="D103" s="29" t="s">
        <v>72</v>
      </c>
      <c r="E103" s="29" t="s">
        <v>72</v>
      </c>
      <c r="F103" s="29" t="s">
        <v>72</v>
      </c>
      <c r="G103" s="29" t="s">
        <v>72</v>
      </c>
      <c r="H103" s="29" t="s">
        <v>72</v>
      </c>
      <c r="I103" s="29" t="s">
        <v>72</v>
      </c>
      <c r="J103" s="13">
        <v>13768</v>
      </c>
      <c r="K103" s="17">
        <v>0.42709999999999998</v>
      </c>
      <c r="L103" s="13">
        <v>1442294</v>
      </c>
      <c r="M103" s="17">
        <v>0.35670000000000002</v>
      </c>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row>
    <row r="104" spans="1:36" x14ac:dyDescent="0.25">
      <c r="A104" s="30" t="s">
        <v>168</v>
      </c>
      <c r="B104" s="29" t="s">
        <v>72</v>
      </c>
      <c r="C104" s="29" t="s">
        <v>72</v>
      </c>
      <c r="D104" s="29" t="s">
        <v>72</v>
      </c>
      <c r="E104" s="29" t="s">
        <v>72</v>
      </c>
      <c r="F104" s="29" t="s">
        <v>72</v>
      </c>
      <c r="G104" s="29" t="s">
        <v>72</v>
      </c>
      <c r="H104" s="29" t="s">
        <v>72</v>
      </c>
      <c r="I104" s="29" t="s">
        <v>72</v>
      </c>
      <c r="J104" s="13">
        <v>7533</v>
      </c>
      <c r="K104" s="17">
        <v>0.55889999999999995</v>
      </c>
      <c r="L104" s="13">
        <v>560577</v>
      </c>
      <c r="M104" s="17">
        <v>0.40860000000000002</v>
      </c>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row>
    <row r="105" spans="1:36" x14ac:dyDescent="0.25">
      <c r="A105" s="30" t="s">
        <v>169</v>
      </c>
      <c r="B105" s="29" t="s">
        <v>72</v>
      </c>
      <c r="C105" s="29" t="s">
        <v>72</v>
      </c>
      <c r="D105" s="29" t="s">
        <v>72</v>
      </c>
      <c r="E105" s="29" t="s">
        <v>72</v>
      </c>
      <c r="F105" s="29" t="s">
        <v>72</v>
      </c>
      <c r="G105" s="29" t="s">
        <v>72</v>
      </c>
      <c r="H105" s="29" t="s">
        <v>72</v>
      </c>
      <c r="I105" s="29" t="s">
        <v>72</v>
      </c>
      <c r="J105" s="13">
        <v>12027</v>
      </c>
      <c r="K105" s="17">
        <v>0.87690000000000001</v>
      </c>
      <c r="L105" s="13">
        <v>1279049</v>
      </c>
      <c r="M105" s="17">
        <v>0.88949999999999996</v>
      </c>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row>
    <row r="106" spans="1:36" x14ac:dyDescent="0.25">
      <c r="A106" s="92" t="s">
        <v>112</v>
      </c>
      <c r="B106" s="93"/>
      <c r="C106" s="93"/>
      <c r="D106" s="93"/>
      <c r="E106" s="93"/>
      <c r="F106" s="93"/>
      <c r="G106" s="93"/>
      <c r="H106" s="93"/>
      <c r="I106" s="93"/>
      <c r="J106" s="93"/>
      <c r="K106" s="93"/>
      <c r="L106" s="76"/>
      <c r="M106" s="76"/>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row>
    <row r="107" spans="1:36" x14ac:dyDescent="0.25">
      <c r="A107" s="30" t="s">
        <v>113</v>
      </c>
      <c r="B107" s="29" t="s">
        <v>72</v>
      </c>
      <c r="C107" s="29" t="s">
        <v>72</v>
      </c>
      <c r="D107" s="29" t="s">
        <v>72</v>
      </c>
      <c r="E107" s="29" t="s">
        <v>72</v>
      </c>
      <c r="F107" s="29" t="s">
        <v>72</v>
      </c>
      <c r="G107" s="29" t="s">
        <v>72</v>
      </c>
      <c r="H107" s="29" t="s">
        <v>72</v>
      </c>
      <c r="I107" s="29" t="s">
        <v>72</v>
      </c>
      <c r="J107" s="13">
        <v>36687</v>
      </c>
      <c r="K107" s="17">
        <v>0.90800000000000003</v>
      </c>
      <c r="L107" s="13">
        <v>4319955</v>
      </c>
      <c r="M107" s="17">
        <v>0.87470000000000003</v>
      </c>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row>
    <row r="108" spans="1:36" x14ac:dyDescent="0.25">
      <c r="A108" s="30" t="s">
        <v>114</v>
      </c>
      <c r="B108" s="29" t="s">
        <v>72</v>
      </c>
      <c r="C108" s="29" t="s">
        <v>72</v>
      </c>
      <c r="D108" s="29" t="s">
        <v>72</v>
      </c>
      <c r="E108" s="29" t="s">
        <v>72</v>
      </c>
      <c r="F108" s="29" t="s">
        <v>72</v>
      </c>
      <c r="G108" s="29" t="s">
        <v>72</v>
      </c>
      <c r="H108" s="29" t="s">
        <v>72</v>
      </c>
      <c r="I108" s="29" t="s">
        <v>72</v>
      </c>
      <c r="J108" s="13">
        <v>36524</v>
      </c>
      <c r="K108" s="17">
        <v>0.90410000000000001</v>
      </c>
      <c r="L108" s="13">
        <v>4377305</v>
      </c>
      <c r="M108" s="17">
        <v>0.88600000000000001</v>
      </c>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row>
    <row r="109" spans="1:36" x14ac:dyDescent="0.25">
      <c r="A109" s="30" t="s">
        <v>115</v>
      </c>
      <c r="B109" s="29" t="s">
        <v>72</v>
      </c>
      <c r="C109" s="29" t="s">
        <v>72</v>
      </c>
      <c r="D109" s="29" t="s">
        <v>72</v>
      </c>
      <c r="E109" s="29" t="s">
        <v>72</v>
      </c>
      <c r="F109" s="29" t="s">
        <v>72</v>
      </c>
      <c r="G109" s="29" t="s">
        <v>72</v>
      </c>
      <c r="H109" s="29" t="s">
        <v>72</v>
      </c>
      <c r="I109" s="29" t="s">
        <v>72</v>
      </c>
      <c r="J109" s="13">
        <v>23600</v>
      </c>
      <c r="K109" s="17">
        <v>0.64229999999999998</v>
      </c>
      <c r="L109" s="13">
        <v>2981719</v>
      </c>
      <c r="M109" s="17">
        <v>0.71020000000000005</v>
      </c>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row>
    <row r="110" spans="1:36" x14ac:dyDescent="0.25">
      <c r="A110" s="30" t="s">
        <v>116</v>
      </c>
      <c r="B110" s="29" t="s">
        <v>72</v>
      </c>
      <c r="C110" s="29" t="s">
        <v>72</v>
      </c>
      <c r="D110" s="29" t="s">
        <v>72</v>
      </c>
      <c r="E110" s="29" t="s">
        <v>72</v>
      </c>
      <c r="F110" s="29" t="s">
        <v>72</v>
      </c>
      <c r="G110" s="29" t="s">
        <v>72</v>
      </c>
      <c r="H110" s="29" t="s">
        <v>72</v>
      </c>
      <c r="I110" s="29" t="s">
        <v>72</v>
      </c>
      <c r="J110" s="13">
        <v>24302</v>
      </c>
      <c r="K110" s="17">
        <v>0.69810000000000005</v>
      </c>
      <c r="L110" s="13">
        <v>3319510</v>
      </c>
      <c r="M110" s="17">
        <v>0.77759999999999996</v>
      </c>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row>
    <row r="111" spans="1:36" x14ac:dyDescent="0.25">
      <c r="A111" s="30" t="s">
        <v>117</v>
      </c>
      <c r="B111" s="29" t="s">
        <v>72</v>
      </c>
      <c r="C111" s="29" t="s">
        <v>72</v>
      </c>
      <c r="D111" s="29" t="s">
        <v>72</v>
      </c>
      <c r="E111" s="29" t="s">
        <v>72</v>
      </c>
      <c r="F111" s="29" t="s">
        <v>72</v>
      </c>
      <c r="G111" s="29" t="s">
        <v>72</v>
      </c>
      <c r="H111" s="29" t="s">
        <v>72</v>
      </c>
      <c r="I111" s="29" t="s">
        <v>72</v>
      </c>
      <c r="J111" s="13">
        <v>21382</v>
      </c>
      <c r="K111" s="17">
        <v>0.61519999999999997</v>
      </c>
      <c r="L111" s="13">
        <v>2793775</v>
      </c>
      <c r="M111" s="17">
        <v>0.66159999999999997</v>
      </c>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row>
  </sheetData>
  <mergeCells count="44">
    <mergeCell ref="A41:K41"/>
    <mergeCell ref="L41:M41"/>
    <mergeCell ref="A47:K47"/>
    <mergeCell ref="L47:M47"/>
    <mergeCell ref="A1:M1"/>
    <mergeCell ref="A2:M2"/>
    <mergeCell ref="L4:M4"/>
    <mergeCell ref="B5:C5"/>
    <mergeCell ref="D5:E5"/>
    <mergeCell ref="F5:G5"/>
    <mergeCell ref="H5:I5"/>
    <mergeCell ref="L5:M5"/>
    <mergeCell ref="J5:K5"/>
    <mergeCell ref="B4:K4"/>
    <mergeCell ref="A7:K7"/>
    <mergeCell ref="L7:M7"/>
    <mergeCell ref="A19:K19"/>
    <mergeCell ref="L19:M19"/>
    <mergeCell ref="A27:K27"/>
    <mergeCell ref="L27:M27"/>
    <mergeCell ref="A36:K36"/>
    <mergeCell ref="L36:M36"/>
    <mergeCell ref="A48:K48"/>
    <mergeCell ref="L48:M48"/>
    <mergeCell ref="A66:K66"/>
    <mergeCell ref="L66:M66"/>
    <mergeCell ref="A71:K71"/>
    <mergeCell ref="L71:M71"/>
    <mergeCell ref="A77:K77"/>
    <mergeCell ref="L77:M77"/>
    <mergeCell ref="A81:K81"/>
    <mergeCell ref="L81:M81"/>
    <mergeCell ref="A84:K84"/>
    <mergeCell ref="L84:M84"/>
    <mergeCell ref="A102:K102"/>
    <mergeCell ref="L102:M102"/>
    <mergeCell ref="A106:K106"/>
    <mergeCell ref="L106:M106"/>
    <mergeCell ref="A90:K90"/>
    <mergeCell ref="L90:M90"/>
    <mergeCell ref="A92:K92"/>
    <mergeCell ref="L92:M92"/>
    <mergeCell ref="A97:K97"/>
    <mergeCell ref="L97:M97"/>
  </mergeCells>
  <pageMargins left="0.25" right="0.25" top="0.75" bottom="0.75" header="0.3" footer="0.3"/>
  <pageSetup paperSize="5" scale="67" fitToHeight="0" orientation="landscape" r:id="rId1"/>
  <rowBreaks count="1" manualBreakCount="1">
    <brk id="4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47</vt:i4>
      </vt:variant>
    </vt:vector>
  </HeadingPairs>
  <TitlesOfParts>
    <vt:vector size="72" baseType="lpstr">
      <vt:lpstr>Introduction</vt:lpstr>
      <vt:lpstr>Map</vt:lpstr>
      <vt:lpstr>Methods &amp; Notes</vt:lpstr>
      <vt:lpstr>Colorado</vt:lpstr>
      <vt:lpstr>HSR 1</vt:lpstr>
      <vt:lpstr>HSR 2</vt:lpstr>
      <vt:lpstr>HSR 3</vt:lpstr>
      <vt:lpstr>HSR 4</vt:lpstr>
      <vt:lpstr>HSR 5</vt:lpstr>
      <vt:lpstr>HSR 6</vt:lpstr>
      <vt:lpstr>HSR 7</vt:lpstr>
      <vt:lpstr>HSR 8</vt:lpstr>
      <vt:lpstr>HSR 9</vt:lpstr>
      <vt:lpstr>HSR 10</vt:lpstr>
      <vt:lpstr>HSR 11</vt:lpstr>
      <vt:lpstr>HSR 12</vt:lpstr>
      <vt:lpstr>HSR 13</vt:lpstr>
      <vt:lpstr>HSR 14</vt:lpstr>
      <vt:lpstr>HSR 15</vt:lpstr>
      <vt:lpstr>HSR 16</vt:lpstr>
      <vt:lpstr>HSR 17</vt:lpstr>
      <vt:lpstr>HSR 18</vt:lpstr>
      <vt:lpstr>HSR 19</vt:lpstr>
      <vt:lpstr>HSR 20</vt:lpstr>
      <vt:lpstr>HSR 21</vt:lpstr>
      <vt:lpstr>Colorado!Print_Area</vt:lpstr>
      <vt:lpstr>'HSR 1'!Print_Area</vt:lpstr>
      <vt:lpstr>'HSR 10'!Print_Area</vt:lpstr>
      <vt:lpstr>'HSR 11'!Print_Area</vt:lpstr>
      <vt:lpstr>'HSR 12'!Print_Area</vt:lpstr>
      <vt:lpstr>'HSR 13'!Print_Area</vt:lpstr>
      <vt:lpstr>'HSR 14'!Print_Area</vt:lpstr>
      <vt:lpstr>'HSR 15'!Print_Area</vt:lpstr>
      <vt:lpstr>'HSR 16'!Print_Area</vt:lpstr>
      <vt:lpstr>'HSR 17'!Print_Area</vt:lpstr>
      <vt:lpstr>'HSR 18'!Print_Area</vt:lpstr>
      <vt:lpstr>'HSR 19'!Print_Area</vt:lpstr>
      <vt:lpstr>'HSR 2'!Print_Area</vt:lpstr>
      <vt:lpstr>'HSR 20'!Print_Area</vt:lpstr>
      <vt:lpstr>'HSR 21'!Print_Area</vt:lpstr>
      <vt:lpstr>'HSR 3'!Print_Area</vt:lpstr>
      <vt:lpstr>'HSR 4'!Print_Area</vt:lpstr>
      <vt:lpstr>'HSR 5'!Print_Area</vt:lpstr>
      <vt:lpstr>'HSR 6'!Print_Area</vt:lpstr>
      <vt:lpstr>'HSR 7'!Print_Area</vt:lpstr>
      <vt:lpstr>'HSR 8'!Print_Area</vt:lpstr>
      <vt:lpstr>'HSR 9'!Print_Area</vt:lpstr>
      <vt:lpstr>Introduction!Print_Area</vt:lpstr>
      <vt:lpstr>Map!Print_Area</vt:lpstr>
      <vt:lpstr>'Methods &amp; Notes'!Print_Area</vt:lpstr>
      <vt:lpstr>Colorado!Print_Titles</vt:lpstr>
      <vt:lpstr>'HSR 1'!Print_Titles</vt:lpstr>
      <vt:lpstr>'HSR 10'!Print_Titles</vt:lpstr>
      <vt:lpstr>'HSR 11'!Print_Titles</vt:lpstr>
      <vt:lpstr>'HSR 12'!Print_Titles</vt:lpstr>
      <vt:lpstr>'HSR 13'!Print_Titles</vt:lpstr>
      <vt:lpstr>'HSR 14'!Print_Titles</vt:lpstr>
      <vt:lpstr>'HSR 15'!Print_Titles</vt:lpstr>
      <vt:lpstr>'HSR 16'!Print_Titles</vt:lpstr>
      <vt:lpstr>'HSR 17'!Print_Titles</vt:lpstr>
      <vt:lpstr>'HSR 18'!Print_Titles</vt:lpstr>
      <vt:lpstr>'HSR 19'!Print_Titles</vt:lpstr>
      <vt:lpstr>'HSR 2'!Print_Titles</vt:lpstr>
      <vt:lpstr>'HSR 20'!Print_Titles</vt:lpstr>
      <vt:lpstr>'HSR 21'!Print_Titles</vt:lpstr>
      <vt:lpstr>'HSR 3'!Print_Titles</vt:lpstr>
      <vt:lpstr>'HSR 4'!Print_Titles</vt:lpstr>
      <vt:lpstr>'HSR 5'!Print_Titles</vt:lpstr>
      <vt:lpstr>'HSR 6'!Print_Titles</vt:lpstr>
      <vt:lpstr>'HSR 7'!Print_Titles</vt:lpstr>
      <vt:lpstr>'HSR 8'!Print_Titles</vt:lpstr>
      <vt:lpstr>'HSR 9'!Print_Titles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Rebecca Crepin</dc:creator>
  <cp:lastModifiedBy>Teresa Manocchio</cp:lastModifiedBy>
  <cp:lastPrinted>2017-09-13T22:06:21Z</cp:lastPrinted>
  <dcterms:created xsi:type="dcterms:W3CDTF">2015-05-14T20:59:05Z</dcterms:created>
  <dcterms:modified xsi:type="dcterms:W3CDTF">2017-09-18T19:57:55Z</dcterms:modified>
</cp:coreProperties>
</file>